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hreadedComments/threadedComment1.xml" ContentType="application/vnd.ms-excel.threaded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chmondvt-my.sharepoint.com/personal/jarneson_richmondvt_gov/Documents/Documents/Selectboard/Agenda &amp; Packet/2025 Agenda and Packets/aa January 7/Packet/"/>
    </mc:Choice>
  </mc:AlternateContent>
  <xr:revisionPtr revIDLastSave="202" documentId="13_ncr:1_{3EB6BDF0-2202-4B82-9B9B-69287006F3ED}" xr6:coauthVersionLast="47" xr6:coauthVersionMax="47" xr10:uidLastSave="{F5509212-F3DD-4F34-B2A2-8B7C987D20BA}"/>
  <bookViews>
    <workbookView xWindow="-108" yWindow="-108" windowWidth="23256" windowHeight="12576" activeTab="3" xr2:uid="{5F7F0AD7-0E56-4131-86D7-4F524ADF68BA}"/>
  </bookViews>
  <sheets>
    <sheet name="FY25 Admin" sheetId="5" r:id="rId1"/>
    <sheet name="FY25 Library" sheetId="17" r:id="rId2"/>
    <sheet name="FY25 Police" sheetId="8" r:id="rId3"/>
    <sheet name="FY26 Fire" sheetId="15" r:id="rId4"/>
    <sheet name="FY26 Fire Safety" sheetId="22" r:id="rId5"/>
    <sheet name="FY26 Hwy Equipment" sheetId="1" r:id="rId6"/>
    <sheet name="FY26 Bridge &amp; Culvert" sheetId="23" r:id="rId7"/>
    <sheet name="FY26 Guardrail" sheetId="9" r:id="rId8"/>
    <sheet name="Highway Gravel Plan" sheetId="20" r:id="rId9"/>
    <sheet name="Highway Paving Plan" sheetId="21" r:id="rId10"/>
    <sheet name="FY25 Gen Summery" sheetId="16" r:id="rId11"/>
    <sheet name="FY25 New Sidewalks" sheetId="10" r:id="rId12"/>
    <sheet name="26 New Transport Infrastructure" sheetId="19" r:id="rId13"/>
    <sheet name="FY25 Town Center" sheetId="14" r:id="rId14"/>
    <sheet name="15 year interest" sheetId="6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15" l="1"/>
  <c r="L44" i="15" s="1"/>
  <c r="J44" i="15"/>
  <c r="N43" i="15"/>
  <c r="N44" i="15" s="1"/>
  <c r="K43" i="15"/>
  <c r="K44" i="15" s="1"/>
  <c r="J43" i="15"/>
  <c r="M43" i="15"/>
  <c r="M44" i="15" s="1"/>
  <c r="P44" i="15"/>
  <c r="O44" i="15"/>
  <c r="P43" i="15"/>
  <c r="O43" i="15"/>
  <c r="J50" i="15"/>
  <c r="K50" i="15" s="1"/>
  <c r="Z43" i="15"/>
  <c r="Z44" i="15" s="1"/>
  <c r="Y43" i="15"/>
  <c r="Y44" i="15" s="1"/>
  <c r="X43" i="15"/>
  <c r="X44" i="15" s="1"/>
  <c r="W43" i="15"/>
  <c r="W44" i="15" s="1"/>
  <c r="V43" i="15"/>
  <c r="V44" i="15" s="1"/>
  <c r="U43" i="15"/>
  <c r="U44" i="15" s="1"/>
  <c r="T43" i="15"/>
  <c r="T44" i="15" s="1"/>
  <c r="S43" i="15"/>
  <c r="S44" i="15" s="1"/>
  <c r="R43" i="15"/>
  <c r="R44" i="15" s="1"/>
  <c r="Q43" i="15"/>
  <c r="Q44" i="15" s="1"/>
  <c r="R48" i="15"/>
  <c r="O48" i="15"/>
  <c r="P48" i="15"/>
  <c r="Z48" i="15"/>
  <c r="Y48" i="15"/>
  <c r="X48" i="15"/>
  <c r="W48" i="15"/>
  <c r="V48" i="15"/>
  <c r="U48" i="15"/>
  <c r="T48" i="15"/>
  <c r="S48" i="15"/>
  <c r="Q48" i="15"/>
  <c r="N48" i="15"/>
  <c r="J17" i="22"/>
  <c r="L28" i="8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D12" i="16" l="1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C12" i="16"/>
  <c r="U59" i="1"/>
  <c r="P13" i="22" l="1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F13" i="9"/>
  <c r="E17" i="23"/>
  <c r="V9" i="23"/>
  <c r="V13" i="23" s="1"/>
  <c r="U9" i="23"/>
  <c r="U13" i="23" s="1"/>
  <c r="T9" i="23"/>
  <c r="T13" i="23" s="1"/>
  <c r="S9" i="23"/>
  <c r="S13" i="23" s="1"/>
  <c r="R9" i="23"/>
  <c r="R13" i="23" s="1"/>
  <c r="Q9" i="23"/>
  <c r="Q13" i="23" s="1"/>
  <c r="P9" i="23"/>
  <c r="P13" i="23" s="1"/>
  <c r="O9" i="23"/>
  <c r="O13" i="23" s="1"/>
  <c r="N9" i="23"/>
  <c r="N13" i="23" s="1"/>
  <c r="M9" i="23"/>
  <c r="M13" i="23" s="1"/>
  <c r="L9" i="23"/>
  <c r="L13" i="23" s="1"/>
  <c r="K9" i="23"/>
  <c r="K13" i="23" s="1"/>
  <c r="J9" i="23"/>
  <c r="J13" i="23" s="1"/>
  <c r="I9" i="23"/>
  <c r="I13" i="23" s="1"/>
  <c r="H9" i="23"/>
  <c r="H13" i="23" s="1"/>
  <c r="G9" i="23"/>
  <c r="G13" i="23" s="1"/>
  <c r="F9" i="23"/>
  <c r="F15" i="23" s="1"/>
  <c r="C33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C9" i="16"/>
  <c r="J13" i="22"/>
  <c r="K13" i="22"/>
  <c r="L13" i="22"/>
  <c r="M13" i="22"/>
  <c r="N13" i="22"/>
  <c r="O13" i="22"/>
  <c r="Q13" i="22"/>
  <c r="R13" i="22"/>
  <c r="S13" i="22"/>
  <c r="T13" i="22"/>
  <c r="U13" i="22"/>
  <c r="V13" i="22"/>
  <c r="W13" i="22"/>
  <c r="X13" i="22"/>
  <c r="Y13" i="22"/>
  <c r="I13" i="22"/>
  <c r="H17" i="22"/>
  <c r="Y10" i="22"/>
  <c r="Y11" i="22" s="1"/>
  <c r="X10" i="22"/>
  <c r="X11" i="22" s="1"/>
  <c r="W10" i="22"/>
  <c r="W11" i="22" s="1"/>
  <c r="V10" i="22"/>
  <c r="V11" i="22" s="1"/>
  <c r="U10" i="22"/>
  <c r="U11" i="22" s="1"/>
  <c r="T10" i="22"/>
  <c r="T11" i="22" s="1"/>
  <c r="S10" i="22"/>
  <c r="S11" i="22" s="1"/>
  <c r="R10" i="22"/>
  <c r="R11" i="22" s="1"/>
  <c r="Q10" i="22"/>
  <c r="Q11" i="22" s="1"/>
  <c r="P10" i="22"/>
  <c r="P11" i="22" s="1"/>
  <c r="O10" i="22"/>
  <c r="O11" i="22" s="1"/>
  <c r="N10" i="22"/>
  <c r="N11" i="22" s="1"/>
  <c r="M10" i="22"/>
  <c r="M11" i="22" s="1"/>
  <c r="L10" i="22"/>
  <c r="L11" i="22" s="1"/>
  <c r="K10" i="22"/>
  <c r="K11" i="22" s="1"/>
  <c r="J10" i="22"/>
  <c r="J11" i="22" s="1"/>
  <c r="I10" i="22"/>
  <c r="I15" i="22" s="1"/>
  <c r="F13" i="23" l="1"/>
  <c r="L11" i="23"/>
  <c r="R11" i="23"/>
  <c r="T11" i="23"/>
  <c r="N11" i="23"/>
  <c r="H11" i="23"/>
  <c r="U11" i="23"/>
  <c r="O11" i="23"/>
  <c r="K11" i="23"/>
  <c r="Q11" i="23"/>
  <c r="G11" i="23"/>
  <c r="M11" i="23"/>
  <c r="S11" i="23"/>
  <c r="F11" i="23"/>
  <c r="I11" i="23"/>
  <c r="J11" i="23"/>
  <c r="P11" i="23"/>
  <c r="V11" i="23"/>
  <c r="G15" i="23"/>
  <c r="C36" i="16" s="1"/>
  <c r="F17" i="23"/>
  <c r="I11" i="22"/>
  <c r="K15" i="22"/>
  <c r="L15" i="22" s="1"/>
  <c r="M15" i="22" s="1"/>
  <c r="N15" i="22" s="1"/>
  <c r="O15" i="22" s="1"/>
  <c r="P15" i="22" s="1"/>
  <c r="Q15" i="22" s="1"/>
  <c r="R15" i="22" s="1"/>
  <c r="S15" i="22" s="1"/>
  <c r="T15" i="22" s="1"/>
  <c r="U15" i="22" s="1"/>
  <c r="V15" i="22" s="1"/>
  <c r="W15" i="22" s="1"/>
  <c r="X15" i="22" s="1"/>
  <c r="Y15" i="22" s="1"/>
  <c r="I17" i="22"/>
  <c r="J20" i="10"/>
  <c r="C70" i="21"/>
  <c r="B70" i="21"/>
  <c r="J14" i="14"/>
  <c r="J15" i="14" s="1"/>
  <c r="J16" i="14" s="1"/>
  <c r="K14" i="14"/>
  <c r="K15" i="14" s="1"/>
  <c r="K16" i="14" s="1"/>
  <c r="L14" i="14"/>
  <c r="L15" i="14" s="1"/>
  <c r="L16" i="14" s="1"/>
  <c r="M14" i="14"/>
  <c r="M15" i="14" s="1"/>
  <c r="M16" i="14" s="1"/>
  <c r="N14" i="14"/>
  <c r="N15" i="14" s="1"/>
  <c r="N16" i="14" s="1"/>
  <c r="O14" i="14"/>
  <c r="O15" i="14" s="1"/>
  <c r="O16" i="14" s="1"/>
  <c r="P14" i="14"/>
  <c r="P15" i="14" s="1"/>
  <c r="P16" i="14" s="1"/>
  <c r="Q14" i="14"/>
  <c r="Q15" i="14" s="1"/>
  <c r="Q16" i="14" s="1"/>
  <c r="R14" i="14"/>
  <c r="R15" i="14" s="1"/>
  <c r="R16" i="14" s="1"/>
  <c r="S14" i="14"/>
  <c r="S15" i="14" s="1"/>
  <c r="S16" i="14" s="1"/>
  <c r="T14" i="14"/>
  <c r="T15" i="14" s="1"/>
  <c r="T16" i="14" s="1"/>
  <c r="U14" i="14"/>
  <c r="U15" i="14" s="1"/>
  <c r="U16" i="14" s="1"/>
  <c r="V14" i="14"/>
  <c r="V15" i="14" s="1"/>
  <c r="V16" i="14" s="1"/>
  <c r="W14" i="14"/>
  <c r="W15" i="14" s="1"/>
  <c r="W16" i="14" s="1"/>
  <c r="I14" i="14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H15" i="5"/>
  <c r="I16" i="10"/>
  <c r="H16" i="10"/>
  <c r="H9" i="9"/>
  <c r="N26" i="8"/>
  <c r="I15" i="14"/>
  <c r="H14" i="14"/>
  <c r="H21" i="14" s="1"/>
  <c r="G17" i="23" l="1"/>
  <c r="H15" i="23"/>
  <c r="D36" i="16" s="1"/>
  <c r="I16" i="14"/>
  <c r="I21" i="14"/>
  <c r="J21" i="14" s="1"/>
  <c r="K21" i="14" s="1"/>
  <c r="L21" i="14" s="1"/>
  <c r="M21" i="14" s="1"/>
  <c r="N21" i="14" s="1"/>
  <c r="O21" i="14" s="1"/>
  <c r="P21" i="14" s="1"/>
  <c r="Q21" i="14" s="1"/>
  <c r="R21" i="14" s="1"/>
  <c r="S21" i="14" s="1"/>
  <c r="T21" i="14" s="1"/>
  <c r="U21" i="14" s="1"/>
  <c r="V21" i="14" s="1"/>
  <c r="W21" i="14" s="1"/>
  <c r="H15" i="14"/>
  <c r="H16" i="14" s="1"/>
  <c r="G14" i="19"/>
  <c r="H14" i="19"/>
  <c r="I14" i="19"/>
  <c r="J14" i="19"/>
  <c r="K14" i="19"/>
  <c r="L14" i="19"/>
  <c r="M14" i="19"/>
  <c r="N14" i="19"/>
  <c r="O14" i="19"/>
  <c r="P14" i="19"/>
  <c r="Q14" i="19"/>
  <c r="R14" i="19"/>
  <c r="S14" i="19"/>
  <c r="T14" i="19"/>
  <c r="F14" i="19"/>
  <c r="F12" i="19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C13" i="16"/>
  <c r="C11" i="16"/>
  <c r="C6" i="16"/>
  <c r="I15" i="23" l="1"/>
  <c r="E36" i="16" s="1"/>
  <c r="H17" i="23"/>
  <c r="K17" i="22"/>
  <c r="D33" i="16" s="1"/>
  <c r="F16" i="19"/>
  <c r="D40" i="16" s="1"/>
  <c r="G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F9" i="9"/>
  <c r="F15" i="9" s="1"/>
  <c r="K66" i="1"/>
  <c r="N59" i="1"/>
  <c r="O59" i="1"/>
  <c r="P59" i="1"/>
  <c r="Q59" i="1"/>
  <c r="R59" i="1"/>
  <c r="S59" i="1"/>
  <c r="T59" i="1"/>
  <c r="V59" i="1"/>
  <c r="W59" i="1"/>
  <c r="X59" i="1"/>
  <c r="Y59" i="1"/>
  <c r="M59" i="1"/>
  <c r="L59" i="1"/>
  <c r="J66" i="1"/>
  <c r="I12" i="17"/>
  <c r="I14" i="17" s="1"/>
  <c r="I16" i="17" s="1"/>
  <c r="D4" i="16" s="1"/>
  <c r="J12" i="17"/>
  <c r="J14" i="17" s="1"/>
  <c r="J16" i="17" s="1"/>
  <c r="E4" i="16" s="1"/>
  <c r="K12" i="17"/>
  <c r="K14" i="17" s="1"/>
  <c r="K16" i="17" s="1"/>
  <c r="F4" i="16" s="1"/>
  <c r="L12" i="17"/>
  <c r="L14" i="17" s="1"/>
  <c r="L16" i="17" s="1"/>
  <c r="G4" i="16" s="1"/>
  <c r="M12" i="17"/>
  <c r="M14" i="17" s="1"/>
  <c r="M16" i="17" s="1"/>
  <c r="H4" i="16" s="1"/>
  <c r="N12" i="17"/>
  <c r="N14" i="17" s="1"/>
  <c r="N16" i="17" s="1"/>
  <c r="I4" i="16" s="1"/>
  <c r="O12" i="17"/>
  <c r="O14" i="17" s="1"/>
  <c r="O16" i="17" s="1"/>
  <c r="J4" i="16" s="1"/>
  <c r="P12" i="17"/>
  <c r="P14" i="17" s="1"/>
  <c r="P16" i="17" s="1"/>
  <c r="K4" i="16" s="1"/>
  <c r="Q12" i="17"/>
  <c r="Q14" i="17" s="1"/>
  <c r="Q16" i="17" s="1"/>
  <c r="L4" i="16" s="1"/>
  <c r="R12" i="17"/>
  <c r="R14" i="17" s="1"/>
  <c r="R16" i="17" s="1"/>
  <c r="M4" i="16" s="1"/>
  <c r="S12" i="17"/>
  <c r="S14" i="17" s="1"/>
  <c r="S16" i="17" s="1"/>
  <c r="N4" i="16" s="1"/>
  <c r="T12" i="17"/>
  <c r="T14" i="17" s="1"/>
  <c r="T16" i="17" s="1"/>
  <c r="O4" i="16" s="1"/>
  <c r="U12" i="17"/>
  <c r="U14" i="17" s="1"/>
  <c r="U16" i="17" s="1"/>
  <c r="P4" i="16" s="1"/>
  <c r="V12" i="17"/>
  <c r="V14" i="17" s="1"/>
  <c r="V16" i="17" s="1"/>
  <c r="Q4" i="16" s="1"/>
  <c r="W12" i="17"/>
  <c r="W14" i="17" s="1"/>
  <c r="W16" i="17" s="1"/>
  <c r="R4" i="16" s="1"/>
  <c r="H12" i="17"/>
  <c r="H14" i="17" s="1"/>
  <c r="H16" i="17" s="1"/>
  <c r="M46" i="15"/>
  <c r="M48" i="15" s="1"/>
  <c r="K46" i="15"/>
  <c r="K48" i="15" s="1"/>
  <c r="L46" i="15"/>
  <c r="L48" i="15" s="1"/>
  <c r="J46" i="15"/>
  <c r="J48" i="15" s="1"/>
  <c r="Y26" i="8"/>
  <c r="Y28" i="8" s="1"/>
  <c r="I26" i="8"/>
  <c r="I28" i="8" s="1"/>
  <c r="K26" i="8"/>
  <c r="K28" i="8" s="1"/>
  <c r="C40" i="16"/>
  <c r="C8" i="16"/>
  <c r="D16" i="16"/>
  <c r="L50" i="15" l="1"/>
  <c r="G15" i="9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R11" i="9"/>
  <c r="L11" i="9"/>
  <c r="H11" i="9"/>
  <c r="I17" i="23"/>
  <c r="J15" i="23"/>
  <c r="F36" i="16" s="1"/>
  <c r="L17" i="22"/>
  <c r="E33" i="16" s="1"/>
  <c r="Q11" i="9"/>
  <c r="K11" i="9"/>
  <c r="V11" i="9"/>
  <c r="P11" i="9"/>
  <c r="J11" i="9"/>
  <c r="U11" i="9"/>
  <c r="O11" i="9"/>
  <c r="I11" i="9"/>
  <c r="T11" i="9"/>
  <c r="N11" i="9"/>
  <c r="S11" i="9"/>
  <c r="M11" i="9"/>
  <c r="G11" i="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G16" i="19"/>
  <c r="E40" i="16" s="1"/>
  <c r="Z59" i="1"/>
  <c r="Z64" i="1" s="1"/>
  <c r="J26" i="8"/>
  <c r="J28" i="8" s="1"/>
  <c r="X26" i="8"/>
  <c r="X28" i="8" s="1"/>
  <c r="U26" i="8"/>
  <c r="U28" i="8" s="1"/>
  <c r="P26" i="8"/>
  <c r="P28" i="8" s="1"/>
  <c r="M26" i="8"/>
  <c r="M28" i="8" s="1"/>
  <c r="H18" i="17"/>
  <c r="I18" i="17" s="1"/>
  <c r="J18" i="17" s="1"/>
  <c r="K18" i="17" s="1"/>
  <c r="L18" i="17" s="1"/>
  <c r="M18" i="17" s="1"/>
  <c r="N18" i="17" s="1"/>
  <c r="O18" i="17" s="1"/>
  <c r="P18" i="17" s="1"/>
  <c r="Q18" i="17" s="1"/>
  <c r="R18" i="17" s="1"/>
  <c r="S18" i="17" s="1"/>
  <c r="T18" i="17" s="1"/>
  <c r="U18" i="17" s="1"/>
  <c r="V18" i="17" s="1"/>
  <c r="W18" i="17" s="1"/>
  <c r="M64" i="1" l="1"/>
  <c r="T64" i="1"/>
  <c r="K64" i="1"/>
  <c r="Q64" i="1"/>
  <c r="J17" i="23"/>
  <c r="K15" i="23"/>
  <c r="G36" i="16" s="1"/>
  <c r="M17" i="22"/>
  <c r="F33" i="16" s="1"/>
  <c r="O64" i="1"/>
  <c r="R64" i="1"/>
  <c r="V64" i="1"/>
  <c r="X64" i="1"/>
  <c r="U64" i="1"/>
  <c r="L64" i="1"/>
  <c r="Y64" i="1"/>
  <c r="S64" i="1"/>
  <c r="J64" i="1"/>
  <c r="N64" i="1"/>
  <c r="P64" i="1"/>
  <c r="W64" i="1"/>
  <c r="V26" i="8"/>
  <c r="V28" i="8" s="1"/>
  <c r="N28" i="8"/>
  <c r="R26" i="8"/>
  <c r="R28" i="8" s="1"/>
  <c r="H16" i="19"/>
  <c r="F40" i="16" s="1"/>
  <c r="S26" i="8"/>
  <c r="S28" i="8" s="1"/>
  <c r="T26" i="8"/>
  <c r="T28" i="8" s="1"/>
  <c r="D28" i="16"/>
  <c r="C28" i="16"/>
  <c r="L15" i="23" l="1"/>
  <c r="H36" i="16" s="1"/>
  <c r="K17" i="23"/>
  <c r="N17" i="22"/>
  <c r="G33" i="16" s="1"/>
  <c r="O26" i="8"/>
  <c r="O28" i="8" s="1"/>
  <c r="W26" i="8"/>
  <c r="W28" i="8" s="1"/>
  <c r="Q26" i="8"/>
  <c r="Q28" i="8" s="1"/>
  <c r="I16" i="19"/>
  <c r="G40" i="16" s="1"/>
  <c r="E28" i="16"/>
  <c r="C4" i="16"/>
  <c r="M15" i="23" l="1"/>
  <c r="I36" i="16" s="1"/>
  <c r="L17" i="23"/>
  <c r="O17" i="22"/>
  <c r="H33" i="16" s="1"/>
  <c r="J16" i="19"/>
  <c r="H40" i="16" s="1"/>
  <c r="F28" i="16"/>
  <c r="F45" i="6"/>
  <c r="G46" i="6" s="1"/>
  <c r="F30" i="6"/>
  <c r="F28" i="6"/>
  <c r="G31" i="6" s="1"/>
  <c r="F21" i="6"/>
  <c r="F18" i="6"/>
  <c r="F13" i="6"/>
  <c r="G22" i="6" l="1"/>
  <c r="N15" i="23"/>
  <c r="J36" i="16" s="1"/>
  <c r="M17" i="23"/>
  <c r="P17" i="22"/>
  <c r="I33" i="16" s="1"/>
  <c r="K16" i="19"/>
  <c r="I40" i="16" s="1"/>
  <c r="G28" i="16"/>
  <c r="J68" i="1"/>
  <c r="O15" i="23" l="1"/>
  <c r="K36" i="16" s="1"/>
  <c r="N17" i="23"/>
  <c r="Q17" i="22"/>
  <c r="J33" i="16" s="1"/>
  <c r="L16" i="19"/>
  <c r="J40" i="16" s="1"/>
  <c r="H28" i="16"/>
  <c r="O17" i="23" l="1"/>
  <c r="P15" i="23"/>
  <c r="L36" i="16" s="1"/>
  <c r="R17" i="22"/>
  <c r="K33" i="16" s="1"/>
  <c r="M16" i="19"/>
  <c r="K40" i="16" s="1"/>
  <c r="I28" i="16"/>
  <c r="P17" i="23" l="1"/>
  <c r="Q15" i="23"/>
  <c r="M36" i="16" s="1"/>
  <c r="S17" i="22"/>
  <c r="L33" i="16" s="1"/>
  <c r="N16" i="19"/>
  <c r="L40" i="16" s="1"/>
  <c r="J28" i="16"/>
  <c r="F22" i="10"/>
  <c r="G22" i="10" s="1"/>
  <c r="V20" i="10"/>
  <c r="R15" i="16" s="1"/>
  <c r="U20" i="10"/>
  <c r="Q15" i="16" s="1"/>
  <c r="T20" i="10"/>
  <c r="P15" i="16" s="1"/>
  <c r="S20" i="10"/>
  <c r="O15" i="16" s="1"/>
  <c r="R20" i="10"/>
  <c r="N15" i="16" s="1"/>
  <c r="Q20" i="10"/>
  <c r="M15" i="16" s="1"/>
  <c r="P20" i="10"/>
  <c r="L15" i="16" s="1"/>
  <c r="O20" i="10"/>
  <c r="K15" i="16" s="1"/>
  <c r="N20" i="10"/>
  <c r="J15" i="16" s="1"/>
  <c r="M20" i="10"/>
  <c r="I15" i="16" s="1"/>
  <c r="L20" i="10"/>
  <c r="H15" i="16" s="1"/>
  <c r="K20" i="10"/>
  <c r="G15" i="16" s="1"/>
  <c r="F15" i="16"/>
  <c r="I20" i="10"/>
  <c r="E15" i="16" s="1"/>
  <c r="H20" i="10"/>
  <c r="D15" i="16" s="1"/>
  <c r="G20" i="10"/>
  <c r="C15" i="16" s="1"/>
  <c r="F18" i="10"/>
  <c r="F20" i="10" s="1"/>
  <c r="G16" i="10"/>
  <c r="F16" i="10"/>
  <c r="E17" i="9"/>
  <c r="R15" i="23" l="1"/>
  <c r="N36" i="16" s="1"/>
  <c r="Q17" i="23"/>
  <c r="T17" i="22"/>
  <c r="M33" i="16" s="1"/>
  <c r="O16" i="19"/>
  <c r="M40" i="16" s="1"/>
  <c r="K28" i="16"/>
  <c r="C32" i="16"/>
  <c r="H22" i="10"/>
  <c r="C39" i="16"/>
  <c r="C37" i="16"/>
  <c r="G17" i="9"/>
  <c r="F17" i="9"/>
  <c r="S15" i="23" l="1"/>
  <c r="O36" i="16" s="1"/>
  <c r="R17" i="23"/>
  <c r="U17" i="22"/>
  <c r="N33" i="16" s="1"/>
  <c r="P16" i="19"/>
  <c r="N40" i="16" s="1"/>
  <c r="L28" i="16"/>
  <c r="D32" i="16"/>
  <c r="I22" i="10"/>
  <c r="J22" i="10" s="1"/>
  <c r="F39" i="16" s="1"/>
  <c r="D39" i="16"/>
  <c r="D37" i="16"/>
  <c r="H17" i="9"/>
  <c r="T15" i="23" l="1"/>
  <c r="P36" i="16" s="1"/>
  <c r="S17" i="23"/>
  <c r="V17" i="22"/>
  <c r="O33" i="16" s="1"/>
  <c r="Q16" i="19"/>
  <c r="O40" i="16" s="1"/>
  <c r="M28" i="16"/>
  <c r="E39" i="16"/>
  <c r="E37" i="16"/>
  <c r="I17" i="9"/>
  <c r="U15" i="23" l="1"/>
  <c r="Q36" i="16" s="1"/>
  <c r="T17" i="23"/>
  <c r="W17" i="22"/>
  <c r="P33" i="16" s="1"/>
  <c r="R16" i="19"/>
  <c r="P40" i="16" s="1"/>
  <c r="N28" i="16"/>
  <c r="K22" i="10"/>
  <c r="G39" i="16" s="1"/>
  <c r="F37" i="16"/>
  <c r="J17" i="9"/>
  <c r="U17" i="23" l="1"/>
  <c r="V15" i="23"/>
  <c r="Y17" i="22"/>
  <c r="R33" i="16" s="1"/>
  <c r="X17" i="22"/>
  <c r="Q33" i="16" s="1"/>
  <c r="S16" i="19"/>
  <c r="Q40" i="16" s="1"/>
  <c r="O28" i="16"/>
  <c r="L22" i="10"/>
  <c r="H39" i="16" s="1"/>
  <c r="G37" i="16"/>
  <c r="K17" i="9"/>
  <c r="V17" i="23" l="1"/>
  <c r="R36" i="16"/>
  <c r="T16" i="19"/>
  <c r="R40" i="16" s="1"/>
  <c r="P28" i="16"/>
  <c r="M22" i="10"/>
  <c r="H37" i="16"/>
  <c r="L17" i="9"/>
  <c r="R28" i="16" l="1"/>
  <c r="Q28" i="16"/>
  <c r="N22" i="10"/>
  <c r="I39" i="16"/>
  <c r="I37" i="16"/>
  <c r="M17" i="9"/>
  <c r="O22" i="10" l="1"/>
  <c r="J39" i="16"/>
  <c r="J37" i="16"/>
  <c r="N17" i="9"/>
  <c r="P22" i="10" l="1"/>
  <c r="K39" i="16"/>
  <c r="K37" i="16"/>
  <c r="O17" i="9"/>
  <c r="Q22" i="10" l="1"/>
  <c r="L39" i="16"/>
  <c r="L37" i="16"/>
  <c r="P17" i="9"/>
  <c r="R22" i="10" l="1"/>
  <c r="M39" i="16"/>
  <c r="M37" i="16"/>
  <c r="Q17" i="9"/>
  <c r="S22" i="10" l="1"/>
  <c r="N39" i="16"/>
  <c r="N37" i="16"/>
  <c r="R17" i="9"/>
  <c r="T22" i="10" l="1"/>
  <c r="O39" i="16"/>
  <c r="O37" i="16"/>
  <c r="S17" i="9"/>
  <c r="U22" i="10" l="1"/>
  <c r="P39" i="16"/>
  <c r="P37" i="16"/>
  <c r="T17" i="9"/>
  <c r="V22" i="10" l="1"/>
  <c r="R39" i="16" s="1"/>
  <c r="Q39" i="16"/>
  <c r="R37" i="16"/>
  <c r="Q37" i="16"/>
  <c r="U17" i="9"/>
  <c r="V17" i="9" l="1"/>
  <c r="K68" i="1"/>
  <c r="L68" i="1" l="1"/>
  <c r="C35" i="16"/>
  <c r="X15" i="5"/>
  <c r="X17" i="5" s="1"/>
  <c r="W15" i="5"/>
  <c r="W17" i="5" s="1"/>
  <c r="Z66" i="1"/>
  <c r="Y66" i="1"/>
  <c r="X66" i="1"/>
  <c r="M68" i="1" l="1"/>
  <c r="D35" i="16"/>
  <c r="N68" i="1" l="1"/>
  <c r="E35" i="16"/>
  <c r="O68" i="1" l="1"/>
  <c r="F35" i="16"/>
  <c r="P68" i="1" l="1"/>
  <c r="G35" i="16"/>
  <c r="Q68" i="1" l="1"/>
  <c r="H35" i="16"/>
  <c r="G32" i="6"/>
  <c r="G47" i="6" s="1"/>
  <c r="R68" i="1" l="1"/>
  <c r="I35" i="16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7" i="5"/>
  <c r="Q66" i="1"/>
  <c r="M66" i="1"/>
  <c r="L66" i="1"/>
  <c r="N66" i="1"/>
  <c r="O66" i="1"/>
  <c r="P66" i="1"/>
  <c r="R66" i="1"/>
  <c r="S66" i="1"/>
  <c r="T66" i="1"/>
  <c r="U66" i="1"/>
  <c r="V66" i="1"/>
  <c r="W66" i="1"/>
  <c r="S68" i="1" l="1"/>
  <c r="J35" i="16"/>
  <c r="I17" i="5"/>
  <c r="O17" i="5"/>
  <c r="U17" i="5"/>
  <c r="J17" i="5"/>
  <c r="P17" i="5"/>
  <c r="V17" i="5"/>
  <c r="S17" i="5"/>
  <c r="M17" i="5"/>
  <c r="L17" i="5"/>
  <c r="R17" i="5"/>
  <c r="N17" i="5"/>
  <c r="T17" i="5"/>
  <c r="K17" i="5"/>
  <c r="Q17" i="5"/>
  <c r="T68" i="1" l="1"/>
  <c r="K35" i="16"/>
  <c r="U68" i="1" l="1"/>
  <c r="L35" i="16"/>
  <c r="V68" i="1" l="1"/>
  <c r="M35" i="16"/>
  <c r="W68" i="1" l="1"/>
  <c r="N35" i="16"/>
  <c r="X68" i="1" l="1"/>
  <c r="O35" i="16"/>
  <c r="Y68" i="1" l="1"/>
  <c r="P35" i="16"/>
  <c r="Z68" i="1" l="1"/>
  <c r="R35" i="16" s="1"/>
  <c r="Q35" i="16"/>
  <c r="I32" i="8"/>
  <c r="J32" i="8" s="1"/>
  <c r="K32" i="8" l="1"/>
  <c r="C30" i="16"/>
  <c r="L32" i="8" l="1"/>
  <c r="D30" i="16"/>
  <c r="M32" i="8" l="1"/>
  <c r="E30" i="16"/>
  <c r="N32" i="8" l="1"/>
  <c r="F30" i="16"/>
  <c r="O32" i="8" l="1"/>
  <c r="G30" i="16"/>
  <c r="H30" i="16" l="1"/>
  <c r="P32" i="8"/>
  <c r="I30" i="16" l="1"/>
  <c r="Q32" i="8"/>
  <c r="R32" i="8" l="1"/>
  <c r="J30" i="16"/>
  <c r="K30" i="16" l="1"/>
  <c r="S32" i="8"/>
  <c r="T32" i="8" l="1"/>
  <c r="L30" i="16"/>
  <c r="U32" i="8" l="1"/>
  <c r="M30" i="16"/>
  <c r="V32" i="8" l="1"/>
  <c r="N30" i="16"/>
  <c r="O30" i="16" l="1"/>
  <c r="W32" i="8"/>
  <c r="X32" i="8" l="1"/>
  <c r="P30" i="16"/>
  <c r="Y32" i="8" l="1"/>
  <c r="R30" i="16" s="1"/>
  <c r="Q30" i="16"/>
  <c r="C42" i="16"/>
  <c r="C44" i="16" s="1"/>
  <c r="D42" i="16" l="1"/>
  <c r="D44" i="16" s="1"/>
  <c r="E42" i="16" l="1"/>
  <c r="F42" i="16" l="1"/>
  <c r="G42" i="16" l="1"/>
  <c r="H42" i="16" l="1"/>
  <c r="I42" i="16" l="1"/>
  <c r="J42" i="16" l="1"/>
  <c r="K42" i="16" l="1"/>
  <c r="L42" i="16" l="1"/>
  <c r="M42" i="16" l="1"/>
  <c r="N42" i="16" l="1"/>
  <c r="O42" i="16" l="1"/>
  <c r="P42" i="16" l="1"/>
  <c r="Q42" i="16" l="1"/>
  <c r="R42" i="16"/>
  <c r="H17" i="14"/>
  <c r="C18" i="16" s="1"/>
  <c r="C20" i="16" s="1"/>
  <c r="O17" i="14"/>
  <c r="J18" i="16" s="1"/>
  <c r="J20" i="16" s="1"/>
  <c r="L17" i="14"/>
  <c r="G18" i="16" s="1"/>
  <c r="G20" i="16" s="1"/>
  <c r="N17" i="14"/>
  <c r="I18" i="16" s="1"/>
  <c r="I20" i="16" s="1"/>
  <c r="K17" i="14"/>
  <c r="F18" i="16" s="1"/>
  <c r="F20" i="16" s="1"/>
  <c r="R17" i="14"/>
  <c r="M18" i="16" s="1"/>
  <c r="M20" i="16" s="1"/>
  <c r="Q17" i="14"/>
  <c r="L18" i="16" s="1"/>
  <c r="L20" i="16" s="1"/>
  <c r="P17" i="14"/>
  <c r="K18" i="16" s="1"/>
  <c r="K20" i="16" s="1"/>
  <c r="U17" i="14"/>
  <c r="P18" i="16" s="1"/>
  <c r="P20" i="16" s="1"/>
  <c r="I17" i="14"/>
  <c r="D18" i="16" s="1"/>
  <c r="D20" i="16" s="1"/>
  <c r="S17" i="14"/>
  <c r="N18" i="16" s="1"/>
  <c r="N20" i="16" s="1"/>
  <c r="J17" i="14"/>
  <c r="E18" i="16" s="1"/>
  <c r="E20" i="16" s="1"/>
  <c r="M17" i="14"/>
  <c r="H18" i="16" s="1"/>
  <c r="H20" i="16" s="1"/>
  <c r="T17" i="14"/>
  <c r="O18" i="16" s="1"/>
  <c r="O20" i="16" s="1"/>
  <c r="V17" i="14"/>
  <c r="Q18" i="16" s="1"/>
  <c r="Q20" i="16" s="1"/>
  <c r="W17" i="14"/>
  <c r="R18" i="16" s="1"/>
  <c r="R20" i="16" s="1"/>
  <c r="F11" i="9" l="1"/>
  <c r="M50" i="15"/>
  <c r="N50" i="15" l="1"/>
  <c r="E32" i="16"/>
  <c r="E44" i="16" s="1"/>
  <c r="O50" i="15" l="1"/>
  <c r="F32" i="16"/>
  <c r="F44" i="16" s="1"/>
  <c r="G32" i="16" l="1"/>
  <c r="G44" i="16" s="1"/>
  <c r="P50" i="15"/>
  <c r="H32" i="16" l="1"/>
  <c r="H44" i="16" s="1"/>
  <c r="Q50" i="15"/>
  <c r="I32" i="16" l="1"/>
  <c r="I44" i="16" s="1"/>
  <c r="R50" i="15"/>
  <c r="S50" i="15" l="1"/>
  <c r="J32" i="16"/>
  <c r="J44" i="16" s="1"/>
  <c r="K32" i="16" l="1"/>
  <c r="K44" i="16" s="1"/>
  <c r="T50" i="15"/>
  <c r="L32" i="16" l="1"/>
  <c r="L44" i="16" s="1"/>
  <c r="U50" i="15"/>
  <c r="V50" i="15" l="1"/>
  <c r="M32" i="16"/>
  <c r="M44" i="16" s="1"/>
  <c r="W50" i="15" l="1"/>
  <c r="N32" i="16"/>
  <c r="N44" i="16" s="1"/>
  <c r="X50" i="15" l="1"/>
  <c r="O32" i="16"/>
  <c r="O44" i="16" s="1"/>
  <c r="Y50" i="15" l="1"/>
  <c r="P32" i="16"/>
  <c r="P44" i="16" s="1"/>
  <c r="Z50" i="15" l="1"/>
  <c r="R32" i="16" s="1"/>
  <c r="R44" i="16" s="1"/>
  <c r="Q32" i="16"/>
  <c r="Q44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H9" authorId="0" shapeId="0" xr:uid="{605CB61C-E52A-4E39-922E-A36C75B3F65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10K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C9" authorId="0" shapeId="0" xr:uid="{26AC53F0-B1BA-41B4-95FE-494D3817230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As of 03-06-24.  Pull from fund 25 and exclude the quarterly payments for above expenses
</t>
        </r>
      </text>
    </comment>
    <comment ref="H9" authorId="0" shapeId="0" xr:uid="{BFD926D4-4C09-4C06-9E12-B3ADC01107D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As of 03-06-24.  Pull from fund 25 and exclude the quarterly payments for above expenses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I3" authorId="0" shapeId="0" xr:uid="{03C89133-2E39-4F81-BC37-DFCCFD2250A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Should come out of Town Center.  Was in Capital plan as 20K</t>
        </r>
      </text>
    </comment>
    <comment ref="J5" authorId="0" shapeId="0" xr:uid="{61907448-438F-424D-841D-B37B86D8AAA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1st floor
Community Room
Hallway 2nd floor
Youth Rooms</t>
        </r>
      </text>
    </comment>
    <comment ref="I7" authorId="0" shapeId="0" xr:uid="{24ADDA3F-E69D-456D-9B36-0CE94C87734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Flooring Replacement - Front Foyer, 2nd Floor Bathrooms, 1st  Floor circulation area, $12,000
Flooring Refinishing - Community Room $3,000</t>
        </r>
      </text>
    </comment>
    <comment ref="I9" authorId="0" shapeId="0" xr:uid="{D802B23E-033A-4917-BFED-62AB3087445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Lights - Fixture and ballast replacement 1st &amp; 2nd floor $15,000</t>
        </r>
      </text>
    </comment>
    <comment ref="J15" authorId="0" shapeId="0" xr:uid="{9B79EC5A-1BC6-4A28-9D01-6C80428385E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15,000
Now 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I3" authorId="0" shapeId="0" xr:uid="{9C61F51A-D2CB-44E4-BB98-CECC3439626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38,000</t>
        </r>
      </text>
    </comment>
    <comment ref="B5" authorId="0" shapeId="0" xr:uid="{87D9588B-1CE4-4411-A927-D3055D84C09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Should have been FY21 but were unable to purchase and take possession until August of FY22</t>
        </r>
      </text>
    </comment>
    <comment ref="I7" authorId="0" shapeId="0" xr:uid="{B5692175-5C0D-4E3C-80A4-9126B689BFE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38,000</t>
        </r>
      </text>
    </comment>
    <comment ref="B9" authorId="0" shapeId="0" xr:uid="{574AE56F-F81E-4201-9784-BDF59F31F84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Purchased in FY22 but did not take possession until FY23</t>
        </r>
      </text>
    </comment>
    <comment ref="L11" authorId="0" shapeId="0" xr:uid="{967D1093-D937-4835-9DC9-18EAC77047C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53,000</t>
        </r>
      </text>
    </comment>
    <comment ref="L15" authorId="0" shapeId="0" xr:uid="{7CEDA292-18A4-4CA8-8329-A4F384F8B71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7K</t>
        </r>
      </text>
    </comment>
    <comment ref="I17" authorId="0" shapeId="0" xr:uid="{01BC9ED7-97AA-450C-89BF-21F148F0E32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16,500</t>
        </r>
      </text>
    </comment>
    <comment ref="L17" authorId="0" shapeId="0" xr:uid="{4C5C3BD1-57DD-40DD-BD8D-AAD4D4EFE26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5K</t>
        </r>
      </text>
    </comment>
    <comment ref="A21" authorId="0" shapeId="0" xr:uid="{3D71AFDB-142D-4B23-9833-259E883A896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will be replaced with tablets to come out of office line.</t>
        </r>
      </text>
    </comment>
    <comment ref="I21" authorId="0" shapeId="0" xr:uid="{9974C1B0-BDCB-4F61-8146-5FF69142528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6,500</t>
        </r>
      </text>
    </comment>
    <comment ref="I26" authorId="0" shapeId="0" xr:uid="{7CEE5340-50E8-4E23-8FF2-90AC2472BF8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23,000</t>
        </r>
      </text>
    </comment>
    <comment ref="L26" authorId="0" shapeId="0" xr:uid="{CBC36FBF-FC81-466C-91C5-6917E4C2FE6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73,500
now )</t>
        </r>
      </text>
    </comment>
    <comment ref="I27" authorId="0" shapeId="0" xr:uid="{94E5A892-28B7-43FE-94BA-31BE9996DC1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76,000</t>
        </r>
      </text>
    </comment>
    <comment ref="L29" authorId="0" shapeId="0" xr:uid="{62904E37-C335-4153-A63F-2D0CA77AF0C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80K
Now 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  <author>tc={2285A290-1610-4645-AFFA-0D2A8F2842B8}</author>
    <author>Connie</author>
  </authors>
  <commentList>
    <comment ref="Q3" authorId="0" shapeId="0" xr:uid="{F68A0FD5-7760-41E1-8ABF-DBBE6977911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Chassis
150,000</t>
        </r>
      </text>
    </comment>
    <comment ref="R3" authorId="0" shapeId="0" xr:uid="{CF989F33-C314-4EDD-B225-3EEBB14C2E04}">
      <text>
        <r>
          <rPr>
            <b/>
            <sz val="9"/>
            <color indexed="81"/>
            <rFont val="Tahoma"/>
            <charset val="1"/>
          </rPr>
          <t>Finance:</t>
        </r>
        <r>
          <rPr>
            <sz val="9"/>
            <color indexed="81"/>
            <rFont val="Tahoma"/>
            <charset val="1"/>
          </rPr>
          <t xml:space="preserve">
400,000
</t>
        </r>
      </text>
    </comment>
    <comment ref="U5" authorId="0" shapeId="0" xr:uid="{6DC605D5-AD58-4A07-9326-9C5E46A7C6E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Chassis</t>
        </r>
      </text>
    </comment>
    <comment ref="X7" authorId="0" shapeId="0" xr:uid="{892D5E4E-194B-4DB5-B161-57CA941FA99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Chassis</t>
        </r>
      </text>
    </comment>
    <comment ref="M10" authorId="0" shapeId="0" xr:uid="{A5ED0C3A-405D-441C-BB40-B26DA0443BF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10K for loan - final year
</t>
        </r>
      </text>
    </comment>
    <comment ref="L12" authorId="0" shapeId="0" xr:uid="{39497706-0186-4CCD-8C2A-90D2DAC39B1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Chasis for new Rescue Truck.  Original estimate was 132,000</t>
        </r>
      </text>
    </comment>
    <comment ref="M12" authorId="0" shapeId="0" xr:uid="{7652BDC3-A414-4598-B232-C31603CD910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Down Deposit for Chassis.  Bumped up to FY25</t>
        </r>
      </text>
    </comment>
    <comment ref="J14" authorId="0" shapeId="0" xr:uid="{E2B3D549-9E77-4FF7-BABE-8CD20B8F1F9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Originally thought it would be 200K in FY23.  Unable to purchase.  Price went up and bumped to FY24.</t>
        </r>
      </text>
    </comment>
    <comment ref="K18" authorId="0" shapeId="0" xr:uid="{7679FE98-8F67-46AE-9DA0-8C5543F2867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 25K to FY27</t>
        </r>
      </text>
    </comment>
    <comment ref="J24" authorId="0" shapeId="0" xr:uid="{5B0BDC55-77D4-4407-ABA5-C19366DAAD1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Unable to obtain in FY22, board approved to purchase in FY23 with unassigned funds</t>
        </r>
      </text>
    </comment>
    <comment ref="J26" authorId="0" shapeId="0" xr:uid="{F481E879-7DD7-4C7A-995D-B97AAD05554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Through budget equipment line- Did not purchase.  Will purchase in FY24.  $8400 was in capital plan
</t>
        </r>
      </text>
    </comment>
    <comment ref="K26" authorId="0" shapeId="0" xr:uid="{8CEBD910-6D77-4CFB-802E-9365B9A6657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budgeted for FY23.  Will need to use Unassigned funds to purchase in FY24.</t>
        </r>
      </text>
    </comment>
    <comment ref="N32" authorId="1" shapeId="0" xr:uid="{2285A290-1610-4645-AFFA-0D2A8F2842B8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45,000</t>
      </text>
    </comment>
    <comment ref="M33" authorId="2" shapeId="0" xr:uid="{60D8109C-7ED0-4A97-8172-03D4D12BC6F1}">
      <text>
        <r>
          <rPr>
            <b/>
            <sz val="9"/>
            <color indexed="81"/>
            <rFont val="Tahoma"/>
            <charset val="1"/>
          </rPr>
          <t>Connie:</t>
        </r>
        <r>
          <rPr>
            <sz val="9"/>
            <color indexed="81"/>
            <rFont val="Tahoma"/>
            <charset val="1"/>
          </rPr>
          <t xml:space="preserve">
Was 10K</t>
        </r>
      </text>
    </comment>
    <comment ref="L35" authorId="0" shapeId="0" xr:uid="{34810C80-F389-42BA-A1EE-A8764FE3225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Budget Building Maintenance</t>
        </r>
      </text>
    </comment>
    <comment ref="M35" authorId="0" shapeId="0" xr:uid="{DDC26BD8-45AF-43CA-A035-02CBAAB9E1B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Initially scheduled for FY25</t>
        </r>
      </text>
    </comment>
    <comment ref="K43" authorId="0" shapeId="0" xr:uid="{70E0FE13-D506-4CEC-8F36-23F3676AAA1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Jaws of Life move to FY28</t>
        </r>
      </text>
    </comment>
    <comment ref="M47" authorId="0" shapeId="0" xr:uid="{5D226FE5-61CE-49F5-9E58-0C34DAB28C0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Reduced from 250,000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I4" authorId="0" shapeId="0" xr:uid="{020D45D1-5661-4058-938F-78866D99479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FY23 Total expenses for Air packs, tanks, turnout gear.</t>
        </r>
      </text>
    </comment>
    <comment ref="Q4" authorId="0" shapeId="0" xr:uid="{F2EE7804-C248-4B45-94BD-4FDEA819462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4 packs - each includes 2 tanks.  Purchase 1 more tank for each pack.</t>
        </r>
      </text>
    </comment>
    <comment ref="R4" authorId="0" shapeId="0" xr:uid="{42D348CF-44C1-4D20-BC4D-990FE1EF762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2</t>
        </r>
      </text>
    </comment>
    <comment ref="X4" authorId="0" shapeId="0" xr:uid="{ABDCB74C-4DA7-417E-A361-AE8864F43BE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3</t>
        </r>
      </text>
    </comment>
    <comment ref="J5" authorId="0" shapeId="0" xr:uid="{F48A8257-2184-4D4D-89A9-F10A8E43FDF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6</t>
        </r>
      </text>
    </comment>
    <comment ref="K5" authorId="0" shapeId="0" xr:uid="{D63BFA9B-6407-4502-8344-DC4A31D03BA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1 each year for 3 years</t>
        </r>
      </text>
    </comment>
    <comment ref="L5" authorId="0" shapeId="0" xr:uid="{99136FFD-3214-4104-A02C-C9D6907BCC8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1</t>
        </r>
      </text>
    </comment>
    <comment ref="M5" authorId="0" shapeId="0" xr:uid="{31B30BF1-69B3-4594-8C2C-67E401C7AFB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1</t>
        </r>
      </text>
    </comment>
    <comment ref="N5" authorId="0" shapeId="0" xr:uid="{FF112BA5-7C24-4219-B755-7CFDF2394D0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1</t>
        </r>
      </text>
    </comment>
    <comment ref="O5" authorId="0" shapeId="0" xr:uid="{E3BCD0BA-1884-4F79-A4D7-A54CE03EEE0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1</t>
        </r>
      </text>
    </comment>
    <comment ref="X5" authorId="0" shapeId="0" xr:uid="{B325A403-1B30-4BFC-B44E-A8B57013902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2</t>
        </r>
      </text>
    </comment>
    <comment ref="Y5" authorId="0" shapeId="0" xr:uid="{2DC9DD92-E72F-4392-B8D1-C6BDA124279C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6</t>
        </r>
      </text>
    </comment>
    <comment ref="J10" authorId="0" shapeId="0" xr:uid="{3A12263F-6E9F-426D-A9FC-0DBE964E4C3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18,000 Airpack's
 9,000 Air Tanks
 8,000 Turnout Gear</t>
        </r>
      </text>
    </comment>
    <comment ref="L12" authorId="0" shapeId="0" xr:uid="{29A0431E-7DF7-4362-AB21-934E5F09342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20K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A1" authorId="0" shapeId="0" xr:uid="{C9C93722-9AD8-4D54-9D61-8771A42EDA0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Increase Pickups and tractors 2,500 per year
Increase all other Heavy Equipment 5,000 each year</t>
        </r>
      </text>
    </comment>
    <comment ref="J7" authorId="0" shapeId="0" xr:uid="{7822FB34-FF90-4E3C-BAE2-2F79F98D2D7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Originally planned for 206,884</t>
        </r>
      </text>
    </comment>
    <comment ref="K15" authorId="0" shapeId="0" xr:uid="{4CD0C110-85FF-436E-BE41-A034159025E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78,000</t>
        </r>
      </text>
    </comment>
    <comment ref="J17" authorId="0" shapeId="0" xr:uid="{97E1A758-3EF0-4AD9-9836-20F4EB18806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Planned or 275,000</t>
        </r>
      </text>
    </comment>
    <comment ref="J21" authorId="0" shapeId="0" xr:uid="{D190673A-9BE9-424D-83EA-345DB1AA6A2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175,000
</t>
        </r>
      </text>
    </comment>
    <comment ref="J48" authorId="0" shapeId="0" xr:uid="{A1666D62-8F33-423C-B185-8C1517A1DFB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31,884</t>
        </r>
      </text>
    </comment>
    <comment ref="J54" authorId="0" shapeId="0" xr:uid="{B6557F20-2B35-4F7A-9790-84A3C49FE72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45,000</t>
        </r>
      </text>
    </comment>
    <comment ref="J55" authorId="0" shapeId="0" xr:uid="{59F90662-F544-467B-BCB3-C05C5113219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50,000</t>
        </r>
      </text>
    </comment>
    <comment ref="K56" authorId="0" shapeId="0" xr:uid="{C52A9E5C-DCCA-4F79-90B0-99543A21EE7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Tractor</t>
        </r>
      </text>
    </comment>
    <comment ref="J57" authorId="0" shapeId="0" xr:uid="{90624BA9-BAFC-47B1-A748-3828DD40802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50,750</t>
        </r>
      </text>
    </comment>
    <comment ref="M65" authorId="0" shapeId="0" xr:uid="{CC455C5B-1EEE-4FE2-B4DB-8CFAAC3118F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Change from 260,000 to 175,000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I12" authorId="0" shapeId="0" xr:uid="{AD327FD4-DDE4-4BFA-9367-B3CF8C888269}">
      <text>
        <r>
          <rPr>
            <b/>
            <sz val="9"/>
            <color indexed="81"/>
            <rFont val="Tahoma"/>
            <charset val="1"/>
          </rPr>
          <t>Finance:</t>
        </r>
        <r>
          <rPr>
            <sz val="9"/>
            <color indexed="81"/>
            <rFont val="Tahoma"/>
            <charset val="1"/>
          </rPr>
          <t xml:space="preserve">
was 55K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B18" authorId="0" shapeId="0" xr:uid="{78ABF9A7-44BE-4A43-A568-9B8C89ECFD87}">
      <text>
        <r>
          <rPr>
            <b/>
            <sz val="9"/>
            <color indexed="81"/>
            <rFont val="Tahoma"/>
            <family val="2"/>
          </rPr>
          <t>Finance:
Bond vote for 9.8 million defeated on Town meeting day 2024.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H3" authorId="0" shapeId="0" xr:uid="{492DBC4B-81B1-4C50-A6EA-2FD897F2396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49493 Engineering</t>
        </r>
      </text>
    </comment>
  </commentList>
</comments>
</file>

<file path=xl/sharedStrings.xml><?xml version="1.0" encoding="utf-8"?>
<sst xmlns="http://schemas.openxmlformats.org/spreadsheetml/2006/main" count="935" uniqueCount="474">
  <si>
    <t>Year of Equipment</t>
  </si>
  <si>
    <t>FY Acquired</t>
  </si>
  <si>
    <t>Estimated Life</t>
  </si>
  <si>
    <t xml:space="preserve">Description </t>
  </si>
  <si>
    <t>Acquired Amount</t>
  </si>
  <si>
    <t>Payment Source Status</t>
  </si>
  <si>
    <t>FY22</t>
  </si>
  <si>
    <t>FY23</t>
  </si>
  <si>
    <t>FY24</t>
  </si>
  <si>
    <t>FY25</t>
  </si>
  <si>
    <t>FY26</t>
  </si>
  <si>
    <t>FY27</t>
  </si>
  <si>
    <t>FY28</t>
  </si>
  <si>
    <t>FY29</t>
  </si>
  <si>
    <t>FY30</t>
  </si>
  <si>
    <t>FY31</t>
  </si>
  <si>
    <t>FY32</t>
  </si>
  <si>
    <t>FY34</t>
  </si>
  <si>
    <t>FY35</t>
  </si>
  <si>
    <t>FY37</t>
  </si>
  <si>
    <t>International 7600 Tandem</t>
  </si>
  <si>
    <t xml:space="preserve"> </t>
  </si>
  <si>
    <t>International HV507 Single</t>
  </si>
  <si>
    <t>Complete Cash GF</t>
  </si>
  <si>
    <t>Trench Box</t>
  </si>
  <si>
    <t>Generator</t>
  </si>
  <si>
    <t>Traffic signs</t>
  </si>
  <si>
    <t>Portable traffic signs</t>
  </si>
  <si>
    <t>FY21</t>
  </si>
  <si>
    <t>Loan Payments from Taxes</t>
  </si>
  <si>
    <t xml:space="preserve">Total Taxes raised </t>
  </si>
  <si>
    <t>Reconciliation</t>
  </si>
  <si>
    <t>Reserves raised from Taxes</t>
  </si>
  <si>
    <t>Payment from Taxes</t>
  </si>
  <si>
    <t>Trade-in Miscellaneous</t>
  </si>
  <si>
    <t>FY11</t>
  </si>
  <si>
    <t>Complete</t>
  </si>
  <si>
    <t>FY16</t>
  </si>
  <si>
    <t>Complete Note</t>
  </si>
  <si>
    <t>FY19</t>
  </si>
  <si>
    <t>FY06</t>
  </si>
  <si>
    <t>FY09</t>
  </si>
  <si>
    <t xml:space="preserve">Repeater </t>
  </si>
  <si>
    <t>Jaws of Life #1</t>
  </si>
  <si>
    <t>FY05</t>
  </si>
  <si>
    <t>Jaws of Life #2</t>
  </si>
  <si>
    <t>Stationary unit stored on Rescue truck</t>
  </si>
  <si>
    <t>Portable unit stored on Engine #2</t>
  </si>
  <si>
    <t>Air Compressor #1</t>
  </si>
  <si>
    <t xml:space="preserve">used to fill the air bottles.  </t>
  </si>
  <si>
    <t>Cash Reserve</t>
  </si>
  <si>
    <t>FY33</t>
  </si>
  <si>
    <t>FY36</t>
  </si>
  <si>
    <t>Capital Reserves raised from taxes</t>
  </si>
  <si>
    <t>Capital Reserves used</t>
  </si>
  <si>
    <t>Safety Equipment Reserves raised from taxes</t>
  </si>
  <si>
    <t>Remaining balance</t>
  </si>
  <si>
    <t xml:space="preserve">Police Cruiser #4 </t>
  </si>
  <si>
    <t>Ford Interceptor</t>
  </si>
  <si>
    <t>FY17</t>
  </si>
  <si>
    <t>FY18</t>
  </si>
  <si>
    <t>Police Cruiser #5</t>
  </si>
  <si>
    <t>Police Cruiser #6</t>
  </si>
  <si>
    <t>FY20</t>
  </si>
  <si>
    <t>Dodge Durango</t>
  </si>
  <si>
    <t>Dash cameras</t>
  </si>
  <si>
    <t>Cash</t>
  </si>
  <si>
    <t>One set for each vehicle (blue lights, siren, control box, cage, lap top stand)</t>
  </si>
  <si>
    <t>Mobile Data Computers</t>
  </si>
  <si>
    <t>Body Cameras</t>
  </si>
  <si>
    <t>Need 6</t>
  </si>
  <si>
    <t xml:space="preserve">FY20 </t>
  </si>
  <si>
    <t>Water Tank GAP</t>
  </si>
  <si>
    <t>Clerks Office</t>
  </si>
  <si>
    <t>Small Conference Room</t>
  </si>
  <si>
    <t>Planning &amp; Zoning office</t>
  </si>
  <si>
    <t>Server</t>
  </si>
  <si>
    <t>FY13</t>
  </si>
  <si>
    <t>Serves Finance, Clerk, Town Manager, Assistant to Town Manager, Planning &amp; Zoning</t>
  </si>
  <si>
    <t>Cash GF</t>
  </si>
  <si>
    <t>Highway</t>
  </si>
  <si>
    <t>Library</t>
  </si>
  <si>
    <t>Building</t>
  </si>
  <si>
    <t>Fire</t>
  </si>
  <si>
    <t>2005 Engine</t>
  </si>
  <si>
    <t>2011 Engine</t>
  </si>
  <si>
    <t>2018 Engine</t>
  </si>
  <si>
    <t>Police</t>
  </si>
  <si>
    <t>Camcorders</t>
  </si>
  <si>
    <t>2015 Engine</t>
  </si>
  <si>
    <t>Cruiser Lease</t>
  </si>
  <si>
    <t>Equipment Note</t>
  </si>
  <si>
    <t>Depot</t>
  </si>
  <si>
    <t>Excavator (2013)</t>
  </si>
  <si>
    <t>Jericho Rd</t>
  </si>
  <si>
    <t>Loader (2014)</t>
  </si>
  <si>
    <t>Dump Truck (2011)</t>
  </si>
  <si>
    <t>Dump Truck (2012)</t>
  </si>
  <si>
    <t>Chevy PU (2017)</t>
  </si>
  <si>
    <t>Tractor</t>
  </si>
  <si>
    <t>Dump Truck (2019)</t>
  </si>
  <si>
    <t>Grader (2017)</t>
  </si>
  <si>
    <t>Dump Truck (2020)</t>
  </si>
  <si>
    <t>Water &amp; Sewer</t>
  </si>
  <si>
    <t>EQUIPMENT</t>
  </si>
  <si>
    <t>BUILDINGS &amp; INFRASTRUCTURE</t>
  </si>
  <si>
    <t>TOTAL EQUIPMENT INTEREST</t>
  </si>
  <si>
    <t>TOTAL BUILDING &amp; INFRASTRUCTURE INTEREST</t>
  </si>
  <si>
    <t>GENERAL FUND TOTAL</t>
  </si>
  <si>
    <t>TOTAL GENEARL &amp; WATER &amp; SEWER</t>
  </si>
  <si>
    <t>WATER &amp; SEWER TOTAL</t>
  </si>
  <si>
    <t>C</t>
  </si>
  <si>
    <t>A</t>
  </si>
  <si>
    <t>Phosphorus RF1-074</t>
  </si>
  <si>
    <t>East Main St. Planning  RF1-101</t>
  </si>
  <si>
    <t>Millett Street AR1-058</t>
  </si>
  <si>
    <t xml:space="preserve">Jericho Road </t>
  </si>
  <si>
    <t>East Main St. RF3-335</t>
  </si>
  <si>
    <t>Bridge Street RF3-444</t>
  </si>
  <si>
    <t>FY47</t>
  </si>
  <si>
    <t>FY48</t>
  </si>
  <si>
    <t>FY60</t>
  </si>
  <si>
    <t>FY61</t>
  </si>
  <si>
    <t>Water Tank RF3-302 (0% interest)</t>
  </si>
  <si>
    <t>Bridge Street RF3-365 (0% interest)</t>
  </si>
  <si>
    <t>Last Installment</t>
  </si>
  <si>
    <t>Beginning Reserve Balance</t>
  </si>
  <si>
    <t>Tesla</t>
  </si>
  <si>
    <t>Police Cruiser #2</t>
  </si>
  <si>
    <t>Reserves at FY end</t>
  </si>
  <si>
    <t>Safety Equip Reserves at FY end</t>
  </si>
  <si>
    <t>Capital Reserves at FY end</t>
  </si>
  <si>
    <t>Capital Reserve at FY end</t>
  </si>
  <si>
    <t>TOTAL TAXES REQUIRED</t>
  </si>
  <si>
    <t>Bridge &amp; Culvert Reserves at FY end</t>
  </si>
  <si>
    <t>Guardrail Reserves at FY end</t>
  </si>
  <si>
    <t>Sidewalk Reserves at FY end</t>
  </si>
  <si>
    <t>TOTAL RESERVES AT YEAR END</t>
  </si>
  <si>
    <t xml:space="preserve">Dump Truck #1 </t>
  </si>
  <si>
    <t xml:space="preserve">Dump Truck #2  </t>
  </si>
  <si>
    <t>Dump Truck #3</t>
  </si>
  <si>
    <t xml:space="preserve">Dump Truck #4  </t>
  </si>
  <si>
    <t xml:space="preserve">Restricted Funds </t>
  </si>
  <si>
    <t>Cruiser Emergency Equip.</t>
  </si>
  <si>
    <t>Status A=Active C=complete</t>
  </si>
  <si>
    <t>Interest or Administrative Fees spent since 2006</t>
  </si>
  <si>
    <t>POLICE  EQUIPMENT</t>
  </si>
  <si>
    <t>ADMINISTRATION EQUIPMENT</t>
  </si>
  <si>
    <t>Thermal Imaging Camera</t>
  </si>
  <si>
    <t>Stabilizer Kit</t>
  </si>
  <si>
    <t>FY38</t>
  </si>
  <si>
    <t>FY39</t>
  </si>
  <si>
    <t>Need 25 sets, one set required for each fire fighter,</t>
  </si>
  <si>
    <t>Infrastructure</t>
  </si>
  <si>
    <t>John Deere 772GP</t>
  </si>
  <si>
    <t>John Deere 524K used</t>
  </si>
  <si>
    <t>International 4400 Utility Truck</t>
  </si>
  <si>
    <t>Chevrolet Brush/Safety</t>
  </si>
  <si>
    <t>HME  Pumper/Tanker</t>
  </si>
  <si>
    <t>Spartan Pumper/Tanker</t>
  </si>
  <si>
    <t>International 7500 pumper/tanker</t>
  </si>
  <si>
    <t>Hitachi 190W</t>
  </si>
  <si>
    <t>License Plate #</t>
  </si>
  <si>
    <t>AAX405</t>
  </si>
  <si>
    <t>AAW242</t>
  </si>
  <si>
    <t>AAW336</t>
  </si>
  <si>
    <t>AAP834</t>
  </si>
  <si>
    <t>AAW528</t>
  </si>
  <si>
    <t>AAT593</t>
  </si>
  <si>
    <t>AAM348</t>
  </si>
  <si>
    <t>Rescue Truck #4</t>
  </si>
  <si>
    <t>Police Capital</t>
  </si>
  <si>
    <t>HIGHWAY INFRASTRUCTURE</t>
  </si>
  <si>
    <t>Southview Drive Bridge</t>
  </si>
  <si>
    <t>Southview Guardrail Project</t>
  </si>
  <si>
    <t>Bridge &amp; Culvert Reserves Used</t>
  </si>
  <si>
    <t>Guardrail Reserves Used</t>
  </si>
  <si>
    <t>Bridge &amp; Culvert Reserves raised from taxes</t>
  </si>
  <si>
    <t>Guardrail Reserves raised from taxes</t>
  </si>
  <si>
    <t>When are we using guardrail reserves</t>
  </si>
  <si>
    <t>Need to update the Paving, Gravel Plan, and Sidewalk maintenance numbers</t>
  </si>
  <si>
    <t>FY24-FY25</t>
  </si>
  <si>
    <t>FY26-FY27</t>
  </si>
  <si>
    <t>Sidewalk Reserves raised from taxes</t>
  </si>
  <si>
    <t xml:space="preserve">  Replace shingles on addition</t>
  </si>
  <si>
    <t xml:space="preserve">  Replace shingles on main structure</t>
  </si>
  <si>
    <t xml:space="preserve">  New addition to accommodate longer trucks</t>
  </si>
  <si>
    <t>Fire Capital</t>
  </si>
  <si>
    <t>Safety Equipment</t>
  </si>
  <si>
    <t xml:space="preserve">  Turnout Gear</t>
  </si>
  <si>
    <t>Highway Bridge &amp; Culvert Reserves at FY end</t>
  </si>
  <si>
    <t>Highway Guardrail Reserves at FY end</t>
  </si>
  <si>
    <t>Fire Safety Equip Reserves at FY end</t>
  </si>
  <si>
    <t>Police Capital Reserve at FY end</t>
  </si>
  <si>
    <t>Insurance</t>
  </si>
  <si>
    <t>Utility Expenses</t>
  </si>
  <si>
    <t>Building Maintenance</t>
  </si>
  <si>
    <t>Planned Library &amp; Town Center Renovations</t>
  </si>
  <si>
    <t>Town Center Rents coming in</t>
  </si>
  <si>
    <t>Highway Capital Equipment</t>
  </si>
  <si>
    <t>Fire Capital Reserves at FY end</t>
  </si>
  <si>
    <t>Fund Balance at FY end</t>
  </si>
  <si>
    <t>Bates Farm Culvert Crossing Guardrail Project</t>
  </si>
  <si>
    <t>Trade-in</t>
  </si>
  <si>
    <t>Cash  GF</t>
  </si>
  <si>
    <t>Cash - Complete</t>
  </si>
  <si>
    <t>Lease (3yr) Complete</t>
  </si>
  <si>
    <t>Cash -  Complete</t>
  </si>
  <si>
    <t xml:space="preserve">Cash </t>
  </si>
  <si>
    <t>Down Deposit from Taxes #3</t>
  </si>
  <si>
    <t>Down Deposit from Taxes #9</t>
  </si>
  <si>
    <t>Down Deposit from Taxes #10</t>
  </si>
  <si>
    <t xml:space="preserve">  Air Packs (each comes with 1 air tanks)</t>
  </si>
  <si>
    <t xml:space="preserve">  Air Tanks (1 additional tank for each pack purchased)</t>
  </si>
  <si>
    <t>Town Center Loan</t>
  </si>
  <si>
    <t>Payment Source</t>
  </si>
  <si>
    <t>Loan -Complete</t>
  </si>
  <si>
    <t>Loan Principal - Union Bank</t>
  </si>
  <si>
    <t>Loan Interest - Union Bank</t>
  </si>
  <si>
    <t>Payment Source and Status</t>
  </si>
  <si>
    <t>Bond Principal - VBB</t>
  </si>
  <si>
    <t>Bond Interest - VBB</t>
  </si>
  <si>
    <t>Paid as of FY23</t>
  </si>
  <si>
    <t>FIRE EQUIPMENT &amp; INFRASTRUCTURE</t>
  </si>
  <si>
    <t xml:space="preserve">Jaws of Life #3 (will not need to replace) </t>
  </si>
  <si>
    <t>FY23  Balance</t>
  </si>
  <si>
    <t>Reserves Raised from Taxes</t>
  </si>
  <si>
    <t>Library Reserve Used</t>
  </si>
  <si>
    <t>Boiler</t>
  </si>
  <si>
    <t>Reserves</t>
  </si>
  <si>
    <t>Library - Library Reserve</t>
  </si>
  <si>
    <t xml:space="preserve">  Waterline to Station</t>
  </si>
  <si>
    <t>Need 6,  purchase 1 with each new  cruisers</t>
  </si>
  <si>
    <t>Need 6, purchase 1 with each new cruiser</t>
  </si>
  <si>
    <t>Interior Painting</t>
  </si>
  <si>
    <t>Flooring</t>
  </si>
  <si>
    <t>Lighting</t>
  </si>
  <si>
    <t>Trade-In Dump Truck #3</t>
  </si>
  <si>
    <t>Trade-In Pickup Truck #7</t>
  </si>
  <si>
    <t>Trade-In Dump Truck #1</t>
  </si>
  <si>
    <t>Trade-In Dump Truck #2</t>
  </si>
  <si>
    <t>Trade-In Dump Truck #4</t>
  </si>
  <si>
    <t>Trade-In Pickup Truck #5</t>
  </si>
  <si>
    <t>Trade-In Pickup Truck #6</t>
  </si>
  <si>
    <t>Trade-In Road Grader #8</t>
  </si>
  <si>
    <t>Trade-in Bucket Loader #9</t>
  </si>
  <si>
    <t>Trade-in Excavator #10</t>
  </si>
  <si>
    <t>Police Cruiser #1 - Sold 11-27-23</t>
  </si>
  <si>
    <t>Reserves raised from taxes</t>
  </si>
  <si>
    <t>Reserves Used</t>
  </si>
  <si>
    <t>Town Center Reserves used</t>
  </si>
  <si>
    <t>New Transport Infrastructure</t>
  </si>
  <si>
    <t>Town Center Reserve</t>
  </si>
  <si>
    <t>Fire Safety Equipment Reserve</t>
  </si>
  <si>
    <t>FUND #</t>
  </si>
  <si>
    <t>Reserve Fund Name</t>
  </si>
  <si>
    <t>Payment Sources</t>
  </si>
  <si>
    <t>Capital Safety Equipment Reserves used</t>
  </si>
  <si>
    <t>Capital Reserves used (Equipment &amp; Infrastructure)</t>
  </si>
  <si>
    <t>Total Reserves at  FY end</t>
  </si>
  <si>
    <t>Total Reserves at FY end</t>
  </si>
  <si>
    <t>CAPITAL RESERVE TAX CONTRIBUTIONS</t>
  </si>
  <si>
    <t>New Transportation Infrastructure Reserve at FY End</t>
  </si>
  <si>
    <t>Fire Truck #1  (change to small pumper)</t>
  </si>
  <si>
    <t xml:space="preserve">Fire Truck #2  </t>
  </si>
  <si>
    <t xml:space="preserve">Fire Truck #3  </t>
  </si>
  <si>
    <t>Police Cruiser #3 - Sold 12-28-23</t>
  </si>
  <si>
    <t>Bridge Street Upper, Big Spruce to Jolina</t>
  </si>
  <si>
    <t>Copier #1 Small Conference Room</t>
  </si>
  <si>
    <t>Copier #2 Clerks Office</t>
  </si>
  <si>
    <t>Bridge Street - New Sidewalks</t>
  </si>
  <si>
    <t>USPS 2023 - 2028 RENT 98,343 ANNUAL</t>
  </si>
  <si>
    <t>MMCTV 2023 - 2025 RENT 15,407.16 ANNUAL</t>
  </si>
  <si>
    <t xml:space="preserve">HIGHWAY EQUIPMENT        </t>
  </si>
  <si>
    <t>New Transportation Infrastructure</t>
  </si>
  <si>
    <t>Bridge Street New Sidewalks</t>
  </si>
  <si>
    <t>unknown</t>
  </si>
  <si>
    <t>Unknown</t>
  </si>
  <si>
    <t>Pickup Truck &amp; Snowplow - 1 ton #5</t>
  </si>
  <si>
    <t>Pickup Truck &amp; Snowplow - 1 ton #6</t>
  </si>
  <si>
    <t>Pickup Truck &amp; Snowplow Forman - 1 ton #7</t>
  </si>
  <si>
    <t>CAPITAL RESERVES BALANCES</t>
  </si>
  <si>
    <t xml:space="preserve">TOWN OF RICHMOND </t>
  </si>
  <si>
    <t>7 - YEAR GRAVEL PLAN</t>
  </si>
  <si>
    <t>FISCAL YEARS 2025 THROUGH 2031</t>
  </si>
  <si>
    <t>The order of road resurfacing may change based on certain variables. The priority is to resurface all gravel roads within 7 years, however major road upgrades may become necessary, impacting the schedule.  The timing of the resurfacing for a road is based on current road conditions, amount of traffic, and funding limits.</t>
  </si>
  <si>
    <t>FISCAL YEAR</t>
  </si>
  <si>
    <t>Budgeted Gravel</t>
  </si>
  <si>
    <t>Additional trucking to Haul Gravel</t>
  </si>
  <si>
    <t>Culvert repair or replacement</t>
  </si>
  <si>
    <t>Brush clearing, flagging &amp; ditching</t>
  </si>
  <si>
    <t>Miles</t>
  </si>
  <si>
    <t>Anticipated Road and Mileage to receive gravel resurfacing</t>
  </si>
  <si>
    <t>FY 25        Summer 2024</t>
  </si>
  <si>
    <t>Kenyon Road - 2.25 miles of 2.25 miles</t>
  </si>
  <si>
    <t>Volunteers Green - .30 miles of .30 miles</t>
  </si>
  <si>
    <t>FY 26       Summer 2025</t>
  </si>
  <si>
    <t>Rogers Lane - .40 miles of .40 miles</t>
  </si>
  <si>
    <t>Stage Road - 1.5 miles of 2.80 miles</t>
  </si>
  <si>
    <t>Lawrence Road - .30 miles of .30 miles</t>
  </si>
  <si>
    <t>Grandview Drive - .30 miles of .30 mile</t>
  </si>
  <si>
    <t>Besaw Road - .10 miles of .10 miles</t>
  </si>
  <si>
    <t>FY 27       Summer 2026</t>
  </si>
  <si>
    <t>Stage Road - remaining 1.3 miles of 2.80  miles</t>
  </si>
  <si>
    <t>Wes White Hill Road - 2.10 miles of 2.10 miles</t>
  </si>
  <si>
    <t>FY 28       Summer 2027</t>
  </si>
  <si>
    <t>Dugway Road - 3.35 miles of 3.35 miles</t>
  </si>
  <si>
    <t>FY 29       Summer 2028</t>
  </si>
  <si>
    <t>Williams Hill Road - 1.40 miles of 1.40 miles</t>
  </si>
  <si>
    <t>Worthiem Road - .30 miles of .30 miles</t>
  </si>
  <si>
    <t>Old County Road - .30 miles of .30  miles</t>
  </si>
  <si>
    <t>FY 30       Summer 2029</t>
  </si>
  <si>
    <t>Johnnie Brook Road - 1.40 miles of 1.40 miles</t>
  </si>
  <si>
    <t>Snipe Ireland Road - 2.0 miles of 2.55 miles</t>
  </si>
  <si>
    <t>FY 31</t>
  </si>
  <si>
    <t>Summer 2030</t>
  </si>
  <si>
    <t>Snipe Ireland Road - remaining .55 miles of 2.55 miles</t>
  </si>
  <si>
    <t>Hillview Road - 2.30 miles of 2.30 miles</t>
  </si>
  <si>
    <t>Christmas Hill Road - .50 miles of .50 miles</t>
  </si>
  <si>
    <t>7 - year resurfacing cycle continues</t>
  </si>
  <si>
    <t>Note: Plan includes gravel and rip rap stone for all roads</t>
  </si>
  <si>
    <t>TOWN OF Richmond</t>
  </si>
  <si>
    <t>12 - YEAR PAVING PLAN</t>
  </si>
  <si>
    <t>FISCAL YEARS 2025 THROUGH 2036</t>
  </si>
  <si>
    <t>Budgeted Paving</t>
  </si>
  <si>
    <t>MILES PAVED OR PLANNED</t>
  </si>
  <si>
    <t>ANTICPATED AND MILEAGE TO BE PAVED</t>
  </si>
  <si>
    <t>NOTES</t>
  </si>
  <si>
    <t xml:space="preserve">FY25     </t>
  </si>
  <si>
    <t>Huntington Road - 1.75 miles of 4.15 miles</t>
  </si>
  <si>
    <t>Huntington Road grant eligible</t>
  </si>
  <si>
    <t>Summer 2024</t>
  </si>
  <si>
    <t>Hillview Road - .40 miles of .40 miles</t>
  </si>
  <si>
    <t>Millett Street - .13 miles of .13 miles</t>
  </si>
  <si>
    <t xml:space="preserve">FY26      </t>
  </si>
  <si>
    <t>Huntington Road - remaining 1.7 miles of 4.15 miles</t>
  </si>
  <si>
    <t>Summer 2025</t>
  </si>
  <si>
    <t>Bridge Street - remaining .11 miles of .57 miles</t>
  </si>
  <si>
    <t>Bridge Street scheduled for paving after water main replacement</t>
  </si>
  <si>
    <t>Cochran Road - remaining .40 miles of 3.68 miles</t>
  </si>
  <si>
    <t>Cochran Road scheduled for paving after water main replacement</t>
  </si>
  <si>
    <t xml:space="preserve">Cochran, Bridge and Huntington roads require asphalt milling </t>
  </si>
  <si>
    <t xml:space="preserve">FY27      </t>
  </si>
  <si>
    <t>Huntington Road - remaining 2.15 miles of 4.15 miles</t>
  </si>
  <si>
    <t>Summer 2026</t>
  </si>
  <si>
    <t xml:space="preserve">FY28      </t>
  </si>
  <si>
    <t>Jericho Road - 2.0 miles of 2.33 miles</t>
  </si>
  <si>
    <t xml:space="preserve">Jericho Road grant eligible </t>
  </si>
  <si>
    <t>Summer 2027</t>
  </si>
  <si>
    <t xml:space="preserve">FY29      </t>
  </si>
  <si>
    <t>Esplanade Street - .26 miles of .26 miles</t>
  </si>
  <si>
    <t>All village streets require asphalt milling and utility risers</t>
  </si>
  <si>
    <t>Summer 2028</t>
  </si>
  <si>
    <t>Church Street - .18 miles of .18 miles</t>
  </si>
  <si>
    <t>Tilden Avenue - .18 miles of .18 miles</t>
  </si>
  <si>
    <t>Baker Street - .11 miles of .11 miles</t>
  </si>
  <si>
    <t>Brown's Court .19 miles of .19 miles</t>
  </si>
  <si>
    <t>Burnett Court - .11 miles of .11 miles</t>
  </si>
  <si>
    <t>Lemroy Court - .19 miles of .19 miles</t>
  </si>
  <si>
    <t>Depot Street - .15 miles of .15 miles</t>
  </si>
  <si>
    <t>School Street - .09 miles of .09 miles</t>
  </si>
  <si>
    <t>Farr Road - .11 miles of .11 miles</t>
  </si>
  <si>
    <t>Lower Jericho Road - remaining .33 miles of 2.33 miles</t>
  </si>
  <si>
    <t xml:space="preserve">Lower Jericho Road requires asphalt milling </t>
  </si>
  <si>
    <t>Sherwood Forest Road - .07 miles of .07 miles</t>
  </si>
  <si>
    <t>Summer 2029</t>
  </si>
  <si>
    <t>Hidden Pines Drive - .20 miles of .20 miles</t>
  </si>
  <si>
    <t>Hidden Pines Circle - .70 miles of .70 miles</t>
  </si>
  <si>
    <t>Hidden Pines Extension - .09 miles of .09 miles</t>
  </si>
  <si>
    <t>Bradford Terrace - .20 miles of .20 miles</t>
  </si>
  <si>
    <t>Westall Drive - .45 miles of .45 miles</t>
  </si>
  <si>
    <t>Westall Extension - .09 miles of .09 miles</t>
  </si>
  <si>
    <t>Mary Drive - .22 miles of .22 miles</t>
  </si>
  <si>
    <t>Kenyon Road apron - .05 miles of .05 miles</t>
  </si>
  <si>
    <t>Mountain View Road - .74 miles of .74  miles</t>
  </si>
  <si>
    <t>Cemetery Road - .10 miles of .10 miles</t>
  </si>
  <si>
    <t>Johnny Brook Apron - .15 miles of .15 miles</t>
  </si>
  <si>
    <t>Rogers Lane - .10 miles of .10 miles</t>
  </si>
  <si>
    <t>Governor Peck Road - .80 miles of .80 miles</t>
  </si>
  <si>
    <t>Governor Peck grant eligible</t>
  </si>
  <si>
    <t>Greystone Drive - 95 miles of .95 miles</t>
  </si>
  <si>
    <t>Summer 2031</t>
  </si>
  <si>
    <t>Wes White Hill Road - .90 miles of .90 miles</t>
  </si>
  <si>
    <t>Apple Tree Lane - .10 miles of .10 miles</t>
  </si>
  <si>
    <t>Highland Drive - .20 miles of .20 miles</t>
  </si>
  <si>
    <t xml:space="preserve">FY33      </t>
  </si>
  <si>
    <t>Hinesburg Road - 2.50 miles of 2.90 miles</t>
  </si>
  <si>
    <t>Hinesburg Road grant eligible</t>
  </si>
  <si>
    <t>Summer 2032</t>
  </si>
  <si>
    <t xml:space="preserve">FY34      </t>
  </si>
  <si>
    <t>East Hill Road - 1.20 miles of 1.20 miles</t>
  </si>
  <si>
    <t>Summer 2033</t>
  </si>
  <si>
    <t>Hinesburg Road - remaining 1.40 miles of 2.90 miles</t>
  </si>
  <si>
    <t xml:space="preserve">FY35      </t>
  </si>
  <si>
    <t>Cochran Road - 2.0 miles of 3.68 miles</t>
  </si>
  <si>
    <t>Cochran Road grant eligible</t>
  </si>
  <si>
    <t>Summer 2034</t>
  </si>
  <si>
    <t>FY 36</t>
  </si>
  <si>
    <t>Cochran Road - remaining 1.28 miles of 3.68 miles</t>
  </si>
  <si>
    <t>Summer 2035</t>
  </si>
  <si>
    <t>Dugway Road apron - .05 miles of .05 miles</t>
  </si>
  <si>
    <t>Duxbury Road - .20 miles of .20 miles</t>
  </si>
  <si>
    <t>Volunteer's Green parking lot - .10 miles of .10 miles</t>
  </si>
  <si>
    <t>Bridge Street parking lot - .05 miles of .05 miles</t>
  </si>
  <si>
    <t>Fire Station parking lot - .05 miles of .05 miles</t>
  </si>
  <si>
    <t>TOTALS &amp; NOTES</t>
  </si>
  <si>
    <t>Variable:  Budget, loans &amp; grants, inflation, weather &amp; emergencies.  Type of road rep air needed and annual road surface assessment.</t>
  </si>
  <si>
    <t>Village streets are estimated at a higher cost due to utilities, surface milling, and paving quantities.  Some village street developments and parking lots may be changed to a 15-year resurfacing cycle dependent on condition.</t>
  </si>
  <si>
    <t>Copier #3 Planning &amp; Zoning</t>
  </si>
  <si>
    <t>Unassigned Funds</t>
  </si>
  <si>
    <t>Portable unit stored on Engine #1</t>
  </si>
  <si>
    <t>9,000 ea.</t>
  </si>
  <si>
    <t>Need 16 (Rescue (5), Engine #1 (5), Engine #2 (4), Engine #3(2)) each pack includes one air tank</t>
  </si>
  <si>
    <t>1,500 ea.</t>
  </si>
  <si>
    <t>Need 16 Additional Air Tanks (1 additional air tank for each air pack)</t>
  </si>
  <si>
    <t>Unassigned  Funds</t>
  </si>
  <si>
    <t xml:space="preserve">Unassigned Restricted Funds </t>
  </si>
  <si>
    <t xml:space="preserve">Bridge Street Lower,  Jolina to Esplanad </t>
  </si>
  <si>
    <t>TOWN CENTER &amp; LIBRARY RENOVATIONS</t>
  </si>
  <si>
    <t>LIBRARY BUILDING MAINTENANCE</t>
  </si>
  <si>
    <t>Lower grant 80%</t>
  </si>
  <si>
    <t>Lower ARPA approved 20%</t>
  </si>
  <si>
    <t>Upper ARPA Construction approved 100%</t>
  </si>
  <si>
    <t>Upper ARPA Engineering approved 100%</t>
  </si>
  <si>
    <t xml:space="preserve">  Outside utility building</t>
  </si>
  <si>
    <t>Portable Radio</t>
  </si>
  <si>
    <t>1 each year - total of 5</t>
  </si>
  <si>
    <t>Highway Guardrail</t>
  </si>
  <si>
    <t>Highway Bridge &amp; Culvert</t>
  </si>
  <si>
    <t>Highway Capital Equipment Reserve at FY end</t>
  </si>
  <si>
    <t>License Plate</t>
  </si>
  <si>
    <t>AAM401</t>
  </si>
  <si>
    <t>AA5803</t>
  </si>
  <si>
    <t>AAT996</t>
  </si>
  <si>
    <t>AAH773</t>
  </si>
  <si>
    <t>Brush Truck  #5</t>
  </si>
  <si>
    <t>Excavator used  #8</t>
  </si>
  <si>
    <t>Road Grader  #9</t>
  </si>
  <si>
    <t>Bucket Loader  #10</t>
  </si>
  <si>
    <t>Tractor/Roadside Mower  #11</t>
  </si>
  <si>
    <t>Massey Ferguson #571D</t>
  </si>
  <si>
    <t>International HV7600 Tandem</t>
  </si>
  <si>
    <t>Ford F550 Dump Truck</t>
  </si>
  <si>
    <t>Ford F550 Flat Deck Truck</t>
  </si>
  <si>
    <t>Chevy Silverado 2500 Crew Cab</t>
  </si>
  <si>
    <t>Tractor/Mower #13</t>
  </si>
  <si>
    <t>Mower #14</t>
  </si>
  <si>
    <t>Hustler #936237</t>
  </si>
  <si>
    <t>Northern Tool</t>
  </si>
  <si>
    <t>Pressure Washer/Steam trailer #15</t>
  </si>
  <si>
    <t xml:space="preserve">Suretract 18" </t>
  </si>
  <si>
    <t>Landscape Mower Trailer #16</t>
  </si>
  <si>
    <t>Chloride Tank Mounted Trailer #17</t>
  </si>
  <si>
    <t>Hudson</t>
  </si>
  <si>
    <t>Utility Trailer #18</t>
  </si>
  <si>
    <t>Doolittle 16'</t>
  </si>
  <si>
    <t>AAX491</t>
  </si>
  <si>
    <t>ABA986</t>
  </si>
  <si>
    <t>ABA581</t>
  </si>
  <si>
    <t>AAY582</t>
  </si>
  <si>
    <t>AAY142</t>
  </si>
  <si>
    <t>AAB159</t>
  </si>
  <si>
    <t>none</t>
  </si>
  <si>
    <t>AAW494</t>
  </si>
  <si>
    <t>AAX711</t>
  </si>
  <si>
    <t>AAF246</t>
  </si>
  <si>
    <t>ABA943</t>
  </si>
  <si>
    <t>Tractor/Mower/Loader #12</t>
  </si>
  <si>
    <t>Ventrac Kubota</t>
  </si>
  <si>
    <t xml:space="preserve"> Ventrac Kubota 1880</t>
  </si>
  <si>
    <t>Loan payment from budgeted taxes</t>
  </si>
  <si>
    <t xml:space="preserve">Impact Fee Reserves used </t>
  </si>
  <si>
    <t>Sale of Brush Truck FY25 fund Fire Capital Reserve</t>
  </si>
  <si>
    <t>Tax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</si>
</sst>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5">
    <xf numFmtId="0" fontId="0" fillId="0" borderId="0" xfId="0"/>
    <xf numFmtId="3" fontId="3" fillId="0" borderId="1" xfId="0" applyNumberFormat="1" applyFont="1" applyBorder="1"/>
    <xf numFmtId="3" fontId="5" fillId="0" borderId="0" xfId="0" applyNumberFormat="1" applyFont="1"/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left"/>
    </xf>
    <xf numFmtId="3" fontId="3" fillId="0" borderId="1" xfId="1" applyNumberFormat="1" applyFont="1" applyFill="1" applyBorder="1"/>
    <xf numFmtId="3" fontId="2" fillId="0" borderId="1" xfId="1" applyNumberFormat="1" applyFont="1" applyFill="1" applyBorder="1"/>
    <xf numFmtId="3" fontId="5" fillId="0" borderId="4" xfId="0" applyNumberFormat="1" applyFont="1" applyBorder="1" applyAlignment="1">
      <alignment horizontal="center"/>
    </xf>
    <xf numFmtId="1" fontId="5" fillId="0" borderId="1" xfId="2" applyNumberFormat="1" applyFont="1" applyFill="1" applyBorder="1" applyAlignment="1">
      <alignment horizontal="center"/>
    </xf>
    <xf numFmtId="3" fontId="5" fillId="0" borderId="1" xfId="2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3" fontId="8" fillId="0" borderId="0" xfId="0" applyNumberFormat="1" applyFont="1"/>
    <xf numFmtId="3" fontId="7" fillId="0" borderId="0" xfId="0" applyNumberFormat="1" applyFont="1"/>
    <xf numFmtId="1" fontId="5" fillId="0" borderId="0" xfId="0" applyNumberFormat="1" applyFont="1"/>
    <xf numFmtId="3" fontId="11" fillId="0" borderId="1" xfId="0" applyNumberFormat="1" applyFont="1" applyBorder="1"/>
    <xf numFmtId="3" fontId="5" fillId="0" borderId="7" xfId="0" applyNumberFormat="1" applyFont="1" applyBorder="1" applyAlignment="1">
      <alignment horizontal="center"/>
    </xf>
    <xf numFmtId="1" fontId="12" fillId="0" borderId="1" xfId="0" applyNumberFormat="1" applyFont="1" applyBorder="1"/>
    <xf numFmtId="3" fontId="12" fillId="0" borderId="1" xfId="0" applyNumberFormat="1" applyFont="1" applyBorder="1"/>
    <xf numFmtId="3" fontId="12" fillId="0" borderId="0" xfId="0" applyNumberFormat="1" applyFont="1"/>
    <xf numFmtId="3" fontId="11" fillId="0" borderId="0" xfId="0" applyNumberFormat="1" applyFont="1"/>
    <xf numFmtId="3" fontId="11" fillId="0" borderId="3" xfId="0" applyNumberFormat="1" applyFont="1" applyBorder="1"/>
    <xf numFmtId="3" fontId="4" fillId="0" borderId="0" xfId="0" applyNumberFormat="1" applyFont="1"/>
    <xf numFmtId="3" fontId="11" fillId="0" borderId="2" xfId="0" applyNumberFormat="1" applyFont="1" applyBorder="1"/>
    <xf numFmtId="3" fontId="7" fillId="0" borderId="12" xfId="0" applyNumberFormat="1" applyFont="1" applyBorder="1"/>
    <xf numFmtId="3" fontId="4" fillId="0" borderId="10" xfId="0" applyNumberFormat="1" applyFont="1" applyBorder="1"/>
    <xf numFmtId="3" fontId="11" fillId="0" borderId="11" xfId="0" applyNumberFormat="1" applyFont="1" applyBorder="1"/>
    <xf numFmtId="3" fontId="4" fillId="0" borderId="11" xfId="0" applyNumberFormat="1" applyFont="1" applyBorder="1"/>
    <xf numFmtId="3" fontId="3" fillId="0" borderId="2" xfId="0" applyNumberFormat="1" applyFont="1" applyBorder="1"/>
    <xf numFmtId="3" fontId="4" fillId="0" borderId="2" xfId="0" applyNumberFormat="1" applyFont="1" applyBorder="1"/>
    <xf numFmtId="0" fontId="8" fillId="0" borderId="0" xfId="0" applyFont="1"/>
    <xf numFmtId="3" fontId="8" fillId="0" borderId="16" xfId="0" applyNumberFormat="1" applyFont="1" applyBorder="1"/>
    <xf numFmtId="0" fontId="9" fillId="0" borderId="0" xfId="0" applyFont="1"/>
    <xf numFmtId="3" fontId="9" fillId="0" borderId="0" xfId="0" applyNumberFormat="1" applyFont="1"/>
    <xf numFmtId="3" fontId="9" fillId="0" borderId="17" xfId="0" applyNumberFormat="1" applyFont="1" applyBorder="1"/>
    <xf numFmtId="0" fontId="8" fillId="0" borderId="0" xfId="0" applyFont="1" applyAlignment="1">
      <alignment horizontal="center"/>
    </xf>
    <xf numFmtId="3" fontId="6" fillId="0" borderId="19" xfId="0" applyNumberFormat="1" applyFont="1" applyBorder="1" applyAlignment="1">
      <alignment horizontal="left"/>
    </xf>
    <xf numFmtId="3" fontId="5" fillId="0" borderId="20" xfId="0" applyNumberFormat="1" applyFont="1" applyBorder="1" applyAlignment="1">
      <alignment horizontal="center"/>
    </xf>
    <xf numFmtId="3" fontId="5" fillId="0" borderId="20" xfId="4" applyNumberFormat="1" applyFont="1" applyFill="1" applyBorder="1" applyAlignment="1">
      <alignment horizontal="left"/>
    </xf>
    <xf numFmtId="3" fontId="5" fillId="0" borderId="20" xfId="4" applyNumberFormat="1" applyFont="1" applyFill="1" applyBorder="1" applyAlignment="1">
      <alignment horizontal="center"/>
    </xf>
    <xf numFmtId="3" fontId="5" fillId="0" borderId="20" xfId="2" applyNumberFormat="1" applyFont="1" applyFill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3" fillId="0" borderId="6" xfId="0" applyNumberFormat="1" applyFont="1" applyBorder="1"/>
    <xf numFmtId="1" fontId="12" fillId="0" borderId="0" xfId="0" applyNumberFormat="1" applyFont="1"/>
    <xf numFmtId="3" fontId="7" fillId="0" borderId="1" xfId="2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1" xfId="4" applyNumberFormat="1" applyFont="1" applyFill="1" applyBorder="1" applyAlignment="1">
      <alignment horizontal="center"/>
    </xf>
    <xf numFmtId="3" fontId="12" fillId="0" borderId="5" xfId="0" applyNumberFormat="1" applyFont="1" applyBorder="1"/>
    <xf numFmtId="3" fontId="11" fillId="0" borderId="5" xfId="0" applyNumberFormat="1" applyFont="1" applyBorder="1"/>
    <xf numFmtId="3" fontId="4" fillId="0" borderId="5" xfId="0" applyNumberFormat="1" applyFont="1" applyBorder="1"/>
    <xf numFmtId="1" fontId="5" fillId="0" borderId="14" xfId="2" applyNumberFormat="1" applyFont="1" applyFill="1" applyBorder="1" applyAlignment="1">
      <alignment horizontal="center"/>
    </xf>
    <xf numFmtId="3" fontId="5" fillId="0" borderId="14" xfId="2" applyNumberFormat="1" applyFont="1" applyFill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3" fontId="3" fillId="0" borderId="14" xfId="1" applyNumberFormat="1" applyFont="1" applyFill="1" applyBorder="1"/>
    <xf numFmtId="3" fontId="3" fillId="0" borderId="14" xfId="0" applyNumberFormat="1" applyFont="1" applyBorder="1"/>
    <xf numFmtId="1" fontId="12" fillId="0" borderId="4" xfId="0" applyNumberFormat="1" applyFont="1" applyBorder="1"/>
    <xf numFmtId="3" fontId="12" fillId="0" borderId="4" xfId="0" applyNumberFormat="1" applyFont="1" applyBorder="1"/>
    <xf numFmtId="3" fontId="11" fillId="0" borderId="4" xfId="0" applyNumberFormat="1" applyFont="1" applyBorder="1"/>
    <xf numFmtId="3" fontId="4" fillId="0" borderId="4" xfId="0" applyNumberFormat="1" applyFont="1" applyBorder="1"/>
    <xf numFmtId="3" fontId="11" fillId="0" borderId="28" xfId="0" applyNumberFormat="1" applyFont="1" applyBorder="1"/>
    <xf numFmtId="3" fontId="12" fillId="0" borderId="22" xfId="0" applyNumberFormat="1" applyFont="1" applyBorder="1"/>
    <xf numFmtId="3" fontId="11" fillId="0" borderId="22" xfId="0" applyNumberFormat="1" applyFont="1" applyBorder="1"/>
    <xf numFmtId="3" fontId="4" fillId="0" borderId="22" xfId="0" applyNumberFormat="1" applyFont="1" applyBorder="1"/>
    <xf numFmtId="3" fontId="4" fillId="0" borderId="24" xfId="0" applyNumberFormat="1" applyFont="1" applyBorder="1"/>
    <xf numFmtId="1" fontId="12" fillId="0" borderId="30" xfId="0" applyNumberFormat="1" applyFont="1" applyBorder="1"/>
    <xf numFmtId="3" fontId="12" fillId="0" borderId="30" xfId="0" applyNumberFormat="1" applyFont="1" applyBorder="1"/>
    <xf numFmtId="3" fontId="11" fillId="0" borderId="30" xfId="0" applyNumberFormat="1" applyFont="1" applyBorder="1"/>
    <xf numFmtId="3" fontId="4" fillId="0" borderId="30" xfId="0" applyNumberFormat="1" applyFont="1" applyBorder="1"/>
    <xf numFmtId="1" fontId="5" fillId="0" borderId="5" xfId="2" applyNumberFormat="1" applyFont="1" applyFill="1" applyBorder="1" applyAlignment="1">
      <alignment horizontal="center"/>
    </xf>
    <xf numFmtId="3" fontId="5" fillId="0" borderId="31" xfId="0" applyNumberFormat="1" applyFont="1" applyBorder="1" applyAlignment="1">
      <alignment horizontal="center"/>
    </xf>
    <xf numFmtId="3" fontId="11" fillId="2" borderId="34" xfId="0" applyNumberFormat="1" applyFont="1" applyFill="1" applyBorder="1"/>
    <xf numFmtId="3" fontId="11" fillId="2" borderId="35" xfId="0" applyNumberFormat="1" applyFont="1" applyFill="1" applyBorder="1"/>
    <xf numFmtId="3" fontId="11" fillId="2" borderId="36" xfId="0" applyNumberFormat="1" applyFont="1" applyFill="1" applyBorder="1"/>
    <xf numFmtId="1" fontId="12" fillId="0" borderId="31" xfId="0" applyNumberFormat="1" applyFont="1" applyBorder="1"/>
    <xf numFmtId="3" fontId="12" fillId="0" borderId="31" xfId="0" applyNumberFormat="1" applyFont="1" applyBorder="1"/>
    <xf numFmtId="3" fontId="11" fillId="0" borderId="31" xfId="0" applyNumberFormat="1" applyFont="1" applyBorder="1"/>
    <xf numFmtId="3" fontId="7" fillId="0" borderId="19" xfId="0" applyNumberFormat="1" applyFont="1" applyBorder="1"/>
    <xf numFmtId="3" fontId="4" fillId="0" borderId="26" xfId="0" applyNumberFormat="1" applyFont="1" applyBorder="1"/>
    <xf numFmtId="3" fontId="3" fillId="2" borderId="33" xfId="0" applyNumberFormat="1" applyFont="1" applyFill="1" applyBorder="1"/>
    <xf numFmtId="3" fontId="3" fillId="2" borderId="34" xfId="0" applyNumberFormat="1" applyFont="1" applyFill="1" applyBorder="1"/>
    <xf numFmtId="3" fontId="4" fillId="0" borderId="43" xfId="0" applyNumberFormat="1" applyFont="1" applyBorder="1"/>
    <xf numFmtId="3" fontId="11" fillId="0" borderId="44" xfId="0" applyNumberFormat="1" applyFont="1" applyBorder="1"/>
    <xf numFmtId="3" fontId="11" fillId="2" borderId="42" xfId="0" applyNumberFormat="1" applyFont="1" applyFill="1" applyBorder="1"/>
    <xf numFmtId="3" fontId="5" fillId="0" borderId="10" xfId="0" applyNumberFormat="1" applyFont="1" applyBorder="1" applyAlignment="1">
      <alignment horizontal="left"/>
    </xf>
    <xf numFmtId="3" fontId="5" fillId="0" borderId="10" xfId="3" applyNumberFormat="1" applyFont="1" applyFill="1" applyBorder="1" applyAlignment="1">
      <alignment horizontal="left"/>
    </xf>
    <xf numFmtId="3" fontId="5" fillId="0" borderId="10" xfId="2" applyNumberFormat="1" applyFont="1" applyFill="1" applyBorder="1" applyAlignment="1">
      <alignment horizontal="left"/>
    </xf>
    <xf numFmtId="3" fontId="5" fillId="0" borderId="45" xfId="2" applyNumberFormat="1" applyFont="1" applyFill="1" applyBorder="1" applyAlignment="1">
      <alignment horizontal="left"/>
    </xf>
    <xf numFmtId="3" fontId="7" fillId="0" borderId="10" xfId="0" applyNumberFormat="1" applyFont="1" applyBorder="1"/>
    <xf numFmtId="3" fontId="7" fillId="0" borderId="43" xfId="0" applyNumberFormat="1" applyFont="1" applyBorder="1"/>
    <xf numFmtId="3" fontId="11" fillId="0" borderId="15" xfId="0" applyNumberFormat="1" applyFont="1" applyBorder="1"/>
    <xf numFmtId="3" fontId="7" fillId="0" borderId="47" xfId="0" applyNumberFormat="1" applyFont="1" applyBorder="1"/>
    <xf numFmtId="3" fontId="4" fillId="0" borderId="37" xfId="0" applyNumberFormat="1" applyFont="1" applyBorder="1"/>
    <xf numFmtId="3" fontId="5" fillId="0" borderId="1" xfId="0" applyNumberFormat="1" applyFont="1" applyBorder="1" applyAlignment="1">
      <alignment horizontal="left" wrapText="1"/>
    </xf>
    <xf numFmtId="0" fontId="9" fillId="0" borderId="0" xfId="0" applyFont="1" applyAlignment="1">
      <alignment horizontal="center"/>
    </xf>
    <xf numFmtId="3" fontId="11" fillId="2" borderId="57" xfId="0" applyNumberFormat="1" applyFont="1" applyFill="1" applyBorder="1"/>
    <xf numFmtId="3" fontId="4" fillId="0" borderId="38" xfId="0" applyNumberFormat="1" applyFont="1" applyBorder="1"/>
    <xf numFmtId="3" fontId="4" fillId="0" borderId="3" xfId="0" applyNumberFormat="1" applyFont="1" applyBorder="1"/>
    <xf numFmtId="3" fontId="11" fillId="0" borderId="38" xfId="0" applyNumberFormat="1" applyFont="1" applyBorder="1"/>
    <xf numFmtId="3" fontId="11" fillId="0" borderId="10" xfId="0" applyNumberFormat="1" applyFont="1" applyBorder="1"/>
    <xf numFmtId="3" fontId="4" fillId="0" borderId="14" xfId="0" applyNumberFormat="1" applyFont="1" applyBorder="1"/>
    <xf numFmtId="3" fontId="4" fillId="0" borderId="15" xfId="0" applyNumberFormat="1" applyFont="1" applyBorder="1"/>
    <xf numFmtId="3" fontId="12" fillId="0" borderId="3" xfId="0" applyNumberFormat="1" applyFont="1" applyBorder="1"/>
    <xf numFmtId="3" fontId="4" fillId="0" borderId="27" xfId="0" applyNumberFormat="1" applyFont="1" applyBorder="1"/>
    <xf numFmtId="3" fontId="3" fillId="0" borderId="42" xfId="0" applyNumberFormat="1" applyFont="1" applyBorder="1" applyAlignment="1">
      <alignment horizontal="center"/>
    </xf>
    <xf numFmtId="3" fontId="2" fillId="0" borderId="3" xfId="1" applyNumberFormat="1" applyFont="1" applyFill="1" applyBorder="1"/>
    <xf numFmtId="3" fontId="3" fillId="0" borderId="3" xfId="0" applyNumberFormat="1" applyFont="1" applyBorder="1"/>
    <xf numFmtId="3" fontId="3" fillId="0" borderId="3" xfId="1" applyNumberFormat="1" applyFont="1" applyFill="1" applyBorder="1"/>
    <xf numFmtId="3" fontId="11" fillId="0" borderId="55" xfId="0" applyNumberFormat="1" applyFont="1" applyBorder="1"/>
    <xf numFmtId="3" fontId="11" fillId="0" borderId="61" xfId="0" applyNumberFormat="1" applyFont="1" applyBorder="1"/>
    <xf numFmtId="3" fontId="3" fillId="0" borderId="10" xfId="0" applyNumberFormat="1" applyFont="1" applyBorder="1"/>
    <xf numFmtId="3" fontId="4" fillId="0" borderId="46" xfId="0" applyNumberFormat="1" applyFont="1" applyBorder="1"/>
    <xf numFmtId="3" fontId="4" fillId="0" borderId="48" xfId="0" applyNumberFormat="1" applyFont="1" applyBorder="1"/>
    <xf numFmtId="3" fontId="3" fillId="0" borderId="38" xfId="0" applyNumberFormat="1" applyFont="1" applyBorder="1"/>
    <xf numFmtId="3" fontId="4" fillId="0" borderId="55" xfId="0" applyNumberFormat="1" applyFont="1" applyBorder="1"/>
    <xf numFmtId="3" fontId="11" fillId="0" borderId="56" xfId="0" applyNumberFormat="1" applyFont="1" applyBorder="1"/>
    <xf numFmtId="3" fontId="11" fillId="0" borderId="14" xfId="0" applyNumberFormat="1" applyFont="1" applyBorder="1"/>
    <xf numFmtId="3" fontId="4" fillId="0" borderId="54" xfId="0" applyNumberFormat="1" applyFont="1" applyBorder="1"/>
    <xf numFmtId="3" fontId="11" fillId="0" borderId="54" xfId="0" applyNumberFormat="1" applyFont="1" applyBorder="1"/>
    <xf numFmtId="3" fontId="4" fillId="0" borderId="53" xfId="0" applyNumberFormat="1" applyFont="1" applyBorder="1"/>
    <xf numFmtId="3" fontId="11" fillId="0" borderId="53" xfId="0" applyNumberFormat="1" applyFont="1" applyBorder="1"/>
    <xf numFmtId="3" fontId="11" fillId="2" borderId="63" xfId="0" applyNumberFormat="1" applyFont="1" applyFill="1" applyBorder="1"/>
    <xf numFmtId="3" fontId="3" fillId="0" borderId="57" xfId="0" applyNumberFormat="1" applyFont="1" applyBorder="1" applyAlignment="1">
      <alignment horizontal="center"/>
    </xf>
    <xf numFmtId="3" fontId="3" fillId="0" borderId="5" xfId="0" applyNumberFormat="1" applyFont="1" applyBorder="1"/>
    <xf numFmtId="3" fontId="3" fillId="0" borderId="26" xfId="0" applyNumberFormat="1" applyFont="1" applyBorder="1"/>
    <xf numFmtId="3" fontId="3" fillId="0" borderId="11" xfId="0" applyNumberFormat="1" applyFont="1" applyBorder="1"/>
    <xf numFmtId="3" fontId="11" fillId="0" borderId="25" xfId="0" applyNumberFormat="1" applyFont="1" applyBorder="1"/>
    <xf numFmtId="3" fontId="4" fillId="0" borderId="25" xfId="0" applyNumberFormat="1" applyFont="1" applyBorder="1"/>
    <xf numFmtId="3" fontId="11" fillId="0" borderId="34" xfId="0" applyNumberFormat="1" applyFont="1" applyBorder="1"/>
    <xf numFmtId="3" fontId="4" fillId="0" borderId="31" xfId="0" applyNumberFormat="1" applyFont="1" applyBorder="1"/>
    <xf numFmtId="3" fontId="11" fillId="2" borderId="49" xfId="0" applyNumberFormat="1" applyFont="1" applyFill="1" applyBorder="1"/>
    <xf numFmtId="3" fontId="7" fillId="0" borderId="41" xfId="0" applyNumberFormat="1" applyFont="1" applyBorder="1"/>
    <xf numFmtId="3" fontId="5" fillId="0" borderId="2" xfId="3" applyNumberFormat="1" applyFont="1" applyFill="1" applyBorder="1" applyAlignment="1">
      <alignment horizontal="left"/>
    </xf>
    <xf numFmtId="3" fontId="5" fillId="0" borderId="2" xfId="2" applyNumberFormat="1" applyFont="1" applyFill="1" applyBorder="1" applyAlignment="1">
      <alignment horizontal="left"/>
    </xf>
    <xf numFmtId="3" fontId="5" fillId="0" borderId="2" xfId="2" applyNumberFormat="1" applyFont="1" applyFill="1" applyBorder="1" applyAlignment="1"/>
    <xf numFmtId="3" fontId="5" fillId="0" borderId="27" xfId="2" applyNumberFormat="1" applyFont="1" applyFill="1" applyBorder="1" applyAlignment="1">
      <alignment horizontal="left"/>
    </xf>
    <xf numFmtId="3" fontId="7" fillId="0" borderId="2" xfId="0" applyNumberFormat="1" applyFont="1" applyBorder="1"/>
    <xf numFmtId="3" fontId="7" fillId="0" borderId="67" xfId="0" applyNumberFormat="1" applyFont="1" applyBorder="1"/>
    <xf numFmtId="3" fontId="7" fillId="3" borderId="43" xfId="0" applyNumberFormat="1" applyFont="1" applyFill="1" applyBorder="1"/>
    <xf numFmtId="3" fontId="7" fillId="3" borderId="29" xfId="0" applyNumberFormat="1" applyFont="1" applyFill="1" applyBorder="1"/>
    <xf numFmtId="1" fontId="12" fillId="3" borderId="4" xfId="0" applyNumberFormat="1" applyFont="1" applyFill="1" applyBorder="1"/>
    <xf numFmtId="3" fontId="12" fillId="3" borderId="4" xfId="0" applyNumberFormat="1" applyFont="1" applyFill="1" applyBorder="1"/>
    <xf numFmtId="3" fontId="11" fillId="3" borderId="4" xfId="0" applyNumberFormat="1" applyFont="1" applyFill="1" applyBorder="1"/>
    <xf numFmtId="3" fontId="11" fillId="3" borderId="44" xfId="0" applyNumberFormat="1" applyFont="1" applyFill="1" applyBorder="1"/>
    <xf numFmtId="3" fontId="4" fillId="3" borderId="43" xfId="0" applyNumberFormat="1" applyFont="1" applyFill="1" applyBorder="1"/>
    <xf numFmtId="3" fontId="4" fillId="3" borderId="4" xfId="0" applyNumberFormat="1" applyFont="1" applyFill="1" applyBorder="1"/>
    <xf numFmtId="3" fontId="4" fillId="3" borderId="28" xfId="0" applyNumberFormat="1" applyFont="1" applyFill="1" applyBorder="1"/>
    <xf numFmtId="3" fontId="7" fillId="3" borderId="42" xfId="0" applyNumberFormat="1" applyFont="1" applyFill="1" applyBorder="1"/>
    <xf numFmtId="3" fontId="7" fillId="3" borderId="36" xfId="0" applyNumberFormat="1" applyFont="1" applyFill="1" applyBorder="1"/>
    <xf numFmtId="1" fontId="12" fillId="3" borderId="34" xfId="0" applyNumberFormat="1" applyFont="1" applyFill="1" applyBorder="1"/>
    <xf numFmtId="3" fontId="12" fillId="3" borderId="34" xfId="0" applyNumberFormat="1" applyFont="1" applyFill="1" applyBorder="1"/>
    <xf numFmtId="3" fontId="4" fillId="3" borderId="34" xfId="0" applyNumberFormat="1" applyFont="1" applyFill="1" applyBorder="1"/>
    <xf numFmtId="3" fontId="5" fillId="2" borderId="42" xfId="0" applyNumberFormat="1" applyFont="1" applyFill="1" applyBorder="1"/>
    <xf numFmtId="3" fontId="5" fillId="2" borderId="36" xfId="0" applyNumberFormat="1" applyFont="1" applyFill="1" applyBorder="1"/>
    <xf numFmtId="1" fontId="5" fillId="2" borderId="34" xfId="0" applyNumberFormat="1" applyFont="1" applyFill="1" applyBorder="1"/>
    <xf numFmtId="3" fontId="5" fillId="2" borderId="34" xfId="0" applyNumberFormat="1" applyFont="1" applyFill="1" applyBorder="1"/>
    <xf numFmtId="3" fontId="12" fillId="2" borderId="34" xfId="0" applyNumberFormat="1" applyFont="1" applyFill="1" applyBorder="1"/>
    <xf numFmtId="3" fontId="7" fillId="3" borderId="39" xfId="0" applyNumberFormat="1" applyFont="1" applyFill="1" applyBorder="1"/>
    <xf numFmtId="3" fontId="12" fillId="3" borderId="31" xfId="0" applyNumberFormat="1" applyFont="1" applyFill="1" applyBorder="1"/>
    <xf numFmtId="3" fontId="12" fillId="3" borderId="1" xfId="0" applyNumberFormat="1" applyFont="1" applyFill="1" applyBorder="1"/>
    <xf numFmtId="3" fontId="7" fillId="3" borderId="12" xfId="0" applyNumberFormat="1" applyFont="1" applyFill="1" applyBorder="1"/>
    <xf numFmtId="1" fontId="12" fillId="3" borderId="1" xfId="0" applyNumberFormat="1" applyFont="1" applyFill="1" applyBorder="1"/>
    <xf numFmtId="3" fontId="12" fillId="3" borderId="3" xfId="0" applyNumberFormat="1" applyFont="1" applyFill="1" applyBorder="1"/>
    <xf numFmtId="3" fontId="11" fillId="3" borderId="12" xfId="0" applyNumberFormat="1" applyFont="1" applyFill="1" applyBorder="1"/>
    <xf numFmtId="3" fontId="11" fillId="3" borderId="3" xfId="0" applyNumberFormat="1" applyFont="1" applyFill="1" applyBorder="1"/>
    <xf numFmtId="3" fontId="11" fillId="3" borderId="1" xfId="0" applyNumberFormat="1" applyFont="1" applyFill="1" applyBorder="1"/>
    <xf numFmtId="3" fontId="11" fillId="3" borderId="10" xfId="0" applyNumberFormat="1" applyFont="1" applyFill="1" applyBorder="1"/>
    <xf numFmtId="3" fontId="11" fillId="3" borderId="11" xfId="0" applyNumberFormat="1" applyFont="1" applyFill="1" applyBorder="1"/>
    <xf numFmtId="3" fontId="7" fillId="3" borderId="13" xfId="0" applyNumberFormat="1" applyFont="1" applyFill="1" applyBorder="1" applyAlignment="1">
      <alignment wrapText="1"/>
    </xf>
    <xf numFmtId="3" fontId="12" fillId="3" borderId="44" xfId="0" applyNumberFormat="1" applyFont="1" applyFill="1" applyBorder="1"/>
    <xf numFmtId="3" fontId="11" fillId="3" borderId="14" xfId="0" applyNumberFormat="1" applyFont="1" applyFill="1" applyBorder="1"/>
    <xf numFmtId="3" fontId="11" fillId="3" borderId="64" xfId="0" applyNumberFormat="1" applyFont="1" applyFill="1" applyBorder="1"/>
    <xf numFmtId="3" fontId="11" fillId="3" borderId="57" xfId="0" applyNumberFormat="1" applyFont="1" applyFill="1" applyBorder="1"/>
    <xf numFmtId="3" fontId="11" fillId="3" borderId="34" xfId="0" applyNumberFormat="1" applyFont="1" applyFill="1" applyBorder="1"/>
    <xf numFmtId="3" fontId="11" fillId="3" borderId="74" xfId="0" applyNumberFormat="1" applyFont="1" applyFill="1" applyBorder="1"/>
    <xf numFmtId="3" fontId="11" fillId="3" borderId="75" xfId="0" applyNumberFormat="1" applyFont="1" applyFill="1" applyBorder="1"/>
    <xf numFmtId="3" fontId="4" fillId="3" borderId="73" xfId="0" applyNumberFormat="1" applyFont="1" applyFill="1" applyBorder="1"/>
    <xf numFmtId="3" fontId="4" fillId="3" borderId="74" xfId="0" applyNumberFormat="1" applyFont="1" applyFill="1" applyBorder="1"/>
    <xf numFmtId="1" fontId="5" fillId="0" borderId="74" xfId="2" applyNumberFormat="1" applyFont="1" applyFill="1" applyBorder="1" applyAlignment="1">
      <alignment horizontal="center"/>
    </xf>
    <xf numFmtId="3" fontId="5" fillId="0" borderId="74" xfId="2" applyNumberFormat="1" applyFont="1" applyFill="1" applyBorder="1" applyAlignment="1">
      <alignment horizontal="center"/>
    </xf>
    <xf numFmtId="3" fontId="5" fillId="0" borderId="74" xfId="0" applyNumberFormat="1" applyFont="1" applyBorder="1" applyAlignment="1">
      <alignment horizontal="left"/>
    </xf>
    <xf numFmtId="3" fontId="5" fillId="0" borderId="74" xfId="0" applyNumberFormat="1" applyFont="1" applyBorder="1" applyAlignment="1">
      <alignment horizontal="center"/>
    </xf>
    <xf numFmtId="3" fontId="3" fillId="0" borderId="74" xfId="0" applyNumberFormat="1" applyFont="1" applyBorder="1"/>
    <xf numFmtId="3" fontId="3" fillId="0" borderId="75" xfId="0" applyNumberFormat="1" applyFont="1" applyBorder="1"/>
    <xf numFmtId="3" fontId="3" fillId="0" borderId="76" xfId="0" applyNumberFormat="1" applyFont="1" applyBorder="1"/>
    <xf numFmtId="3" fontId="4" fillId="3" borderId="42" xfId="0" applyNumberFormat="1" applyFont="1" applyFill="1" applyBorder="1"/>
    <xf numFmtId="3" fontId="4" fillId="3" borderId="35" xfId="0" applyNumberFormat="1" applyFont="1" applyFill="1" applyBorder="1"/>
    <xf numFmtId="3" fontId="11" fillId="3" borderId="56" xfId="0" applyNumberFormat="1" applyFont="1" applyFill="1" applyBorder="1"/>
    <xf numFmtId="1" fontId="3" fillId="0" borderId="34" xfId="0" applyNumberFormat="1" applyFont="1" applyBorder="1" applyAlignment="1">
      <alignment horizontal="center" wrapText="1"/>
    </xf>
    <xf numFmtId="3" fontId="3" fillId="0" borderId="34" xfId="0" applyNumberFormat="1" applyFont="1" applyBorder="1" applyAlignment="1">
      <alignment horizontal="center" wrapText="1"/>
    </xf>
    <xf numFmtId="3" fontId="3" fillId="0" borderId="34" xfId="0" applyNumberFormat="1" applyFont="1" applyBorder="1" applyAlignment="1">
      <alignment horizontal="center"/>
    </xf>
    <xf numFmtId="3" fontId="4" fillId="0" borderId="34" xfId="2" applyNumberFormat="1" applyFont="1" applyFill="1" applyBorder="1" applyAlignment="1">
      <alignment horizontal="center" wrapText="1"/>
    </xf>
    <xf numFmtId="3" fontId="3" fillId="0" borderId="35" xfId="0" applyNumberFormat="1" applyFont="1" applyBorder="1" applyAlignment="1">
      <alignment horizontal="center"/>
    </xf>
    <xf numFmtId="3" fontId="3" fillId="0" borderId="60" xfId="0" applyNumberFormat="1" applyFont="1" applyBorder="1" applyAlignment="1">
      <alignment horizontal="center" wrapText="1"/>
    </xf>
    <xf numFmtId="3" fontId="5" fillId="0" borderId="12" xfId="2" applyNumberFormat="1" applyFont="1" applyFill="1" applyBorder="1" applyAlignment="1">
      <alignment horizontal="left"/>
    </xf>
    <xf numFmtId="3" fontId="12" fillId="0" borderId="1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3" fontId="4" fillId="0" borderId="65" xfId="0" applyNumberFormat="1" applyFont="1" applyBorder="1"/>
    <xf numFmtId="3" fontId="7" fillId="0" borderId="39" xfId="0" applyNumberFormat="1" applyFont="1" applyBorder="1"/>
    <xf numFmtId="3" fontId="12" fillId="0" borderId="22" xfId="0" applyNumberFormat="1" applyFont="1" applyBorder="1" applyAlignment="1">
      <alignment horizontal="center"/>
    </xf>
    <xf numFmtId="3" fontId="4" fillId="0" borderId="21" xfId="0" applyNumberFormat="1" applyFont="1" applyBorder="1"/>
    <xf numFmtId="3" fontId="7" fillId="0" borderId="32" xfId="0" applyNumberFormat="1" applyFont="1" applyBorder="1"/>
    <xf numFmtId="3" fontId="12" fillId="0" borderId="14" xfId="0" applyNumberFormat="1" applyFont="1" applyBorder="1" applyAlignment="1">
      <alignment horizontal="center"/>
    </xf>
    <xf numFmtId="3" fontId="12" fillId="0" borderId="14" xfId="0" applyNumberFormat="1" applyFont="1" applyBorder="1"/>
    <xf numFmtId="3" fontId="4" fillId="0" borderId="56" xfId="0" applyNumberFormat="1" applyFont="1" applyBorder="1"/>
    <xf numFmtId="3" fontId="11" fillId="3" borderId="22" xfId="0" applyNumberFormat="1" applyFont="1" applyFill="1" applyBorder="1"/>
    <xf numFmtId="3" fontId="11" fillId="3" borderId="55" xfId="0" applyNumberFormat="1" applyFont="1" applyFill="1" applyBorder="1"/>
    <xf numFmtId="3" fontId="5" fillId="0" borderId="5" xfId="2" applyNumberFormat="1" applyFont="1" applyFill="1" applyBorder="1" applyAlignment="1">
      <alignment horizontal="center"/>
    </xf>
    <xf numFmtId="3" fontId="3" fillId="0" borderId="5" xfId="1" applyNumberFormat="1" applyFont="1" applyFill="1" applyBorder="1"/>
    <xf numFmtId="3" fontId="3" fillId="0" borderId="65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12" fillId="3" borderId="1" xfId="0" applyNumberFormat="1" applyFont="1" applyFill="1" applyBorder="1" applyAlignment="1">
      <alignment horizontal="center"/>
    </xf>
    <xf numFmtId="3" fontId="3" fillId="2" borderId="34" xfId="0" applyNumberFormat="1" applyFont="1" applyFill="1" applyBorder="1" applyAlignment="1">
      <alignment horizontal="center"/>
    </xf>
    <xf numFmtId="3" fontId="11" fillId="0" borderId="9" xfId="0" applyNumberFormat="1" applyFont="1" applyBorder="1"/>
    <xf numFmtId="3" fontId="7" fillId="3" borderId="10" xfId="0" applyNumberFormat="1" applyFont="1" applyFill="1" applyBorder="1"/>
    <xf numFmtId="0" fontId="11" fillId="2" borderId="42" xfId="0" applyFont="1" applyFill="1" applyBorder="1"/>
    <xf numFmtId="0" fontId="11" fillId="2" borderId="34" xfId="0" applyFont="1" applyFill="1" applyBorder="1" applyAlignment="1">
      <alignment horizontal="center"/>
    </xf>
    <xf numFmtId="0" fontId="11" fillId="2" borderId="34" xfId="0" applyFont="1" applyFill="1" applyBorder="1"/>
    <xf numFmtId="0" fontId="11" fillId="0" borderId="0" xfId="0" applyFont="1"/>
    <xf numFmtId="3" fontId="5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12" fillId="0" borderId="4" xfId="0" applyNumberFormat="1" applyFont="1" applyBorder="1" applyAlignment="1">
      <alignment horizontal="center"/>
    </xf>
    <xf numFmtId="3" fontId="12" fillId="0" borderId="31" xfId="0" applyNumberFormat="1" applyFont="1" applyBorder="1" applyAlignment="1">
      <alignment horizontal="center"/>
    </xf>
    <xf numFmtId="3" fontId="12" fillId="3" borderId="4" xfId="0" applyNumberFormat="1" applyFont="1" applyFill="1" applyBorder="1" applyAlignment="1">
      <alignment horizontal="center"/>
    </xf>
    <xf numFmtId="3" fontId="11" fillId="3" borderId="35" xfId="0" applyNumberFormat="1" applyFont="1" applyFill="1" applyBorder="1"/>
    <xf numFmtId="3" fontId="4" fillId="0" borderId="70" xfId="0" applyNumberFormat="1" applyFont="1" applyBorder="1" applyAlignment="1">
      <alignment horizontal="left"/>
    </xf>
    <xf numFmtId="3" fontId="4" fillId="0" borderId="60" xfId="0" applyNumberFormat="1" applyFont="1" applyBorder="1" applyAlignment="1">
      <alignment horizontal="center" wrapText="1"/>
    </xf>
    <xf numFmtId="3" fontId="3" fillId="0" borderId="60" xfId="0" applyNumberFormat="1" applyFont="1" applyBorder="1" applyAlignment="1">
      <alignment horizontal="left"/>
    </xf>
    <xf numFmtId="3" fontId="3" fillId="0" borderId="71" xfId="0" applyNumberFormat="1" applyFont="1" applyBorder="1" applyAlignment="1">
      <alignment horizontal="center" wrapText="1"/>
    </xf>
    <xf numFmtId="3" fontId="4" fillId="0" borderId="8" xfId="0" applyNumberFormat="1" applyFont="1" applyBorder="1" applyAlignment="1">
      <alignment horizontal="left"/>
    </xf>
    <xf numFmtId="3" fontId="5" fillId="0" borderId="7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center"/>
    </xf>
    <xf numFmtId="3" fontId="3" fillId="0" borderId="58" xfId="0" applyNumberFormat="1" applyFont="1" applyBorder="1" applyAlignment="1">
      <alignment horizontal="center"/>
    </xf>
    <xf numFmtId="3" fontId="12" fillId="0" borderId="26" xfId="0" applyNumberFormat="1" applyFont="1" applyBorder="1"/>
    <xf numFmtId="3" fontId="12" fillId="0" borderId="10" xfId="0" applyNumberFormat="1" applyFont="1" applyBorder="1" applyAlignment="1">
      <alignment horizontal="left"/>
    </xf>
    <xf numFmtId="3" fontId="5" fillId="0" borderId="3" xfId="2" applyNumberFormat="1" applyFont="1" applyFill="1" applyBorder="1"/>
    <xf numFmtId="3" fontId="12" fillId="0" borderId="11" xfId="0" applyNumberFormat="1" applyFont="1" applyBorder="1"/>
    <xf numFmtId="3" fontId="7" fillId="0" borderId="10" xfId="0" applyNumberFormat="1" applyFont="1" applyBorder="1" applyAlignment="1">
      <alignment horizontal="left"/>
    </xf>
    <xf numFmtId="3" fontId="5" fillId="0" borderId="1" xfId="1" applyNumberFormat="1" applyFont="1" applyFill="1" applyBorder="1"/>
    <xf numFmtId="3" fontId="5" fillId="0" borderId="11" xfId="1" applyNumberFormat="1" applyFont="1" applyFill="1" applyBorder="1"/>
    <xf numFmtId="3" fontId="5" fillId="0" borderId="59" xfId="2" applyNumberFormat="1" applyFont="1" applyFill="1" applyBorder="1" applyAlignment="1">
      <alignment horizontal="left"/>
    </xf>
    <xf numFmtId="3" fontId="5" fillId="0" borderId="4" xfId="2" applyNumberFormat="1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left"/>
    </xf>
    <xf numFmtId="3" fontId="5" fillId="0" borderId="44" xfId="2" applyNumberFormat="1" applyFont="1" applyFill="1" applyBorder="1"/>
    <xf numFmtId="3" fontId="12" fillId="0" borderId="28" xfId="0" applyNumberFormat="1" applyFont="1" applyBorder="1"/>
    <xf numFmtId="3" fontId="5" fillId="0" borderId="5" xfId="0" applyNumberFormat="1" applyFont="1" applyBorder="1" applyAlignment="1">
      <alignment horizontal="left"/>
    </xf>
    <xf numFmtId="3" fontId="12" fillId="0" borderId="40" xfId="0" applyNumberFormat="1" applyFont="1" applyBorder="1"/>
    <xf numFmtId="3" fontId="5" fillId="0" borderId="4" xfId="1" applyNumberFormat="1" applyFont="1" applyFill="1" applyBorder="1"/>
    <xf numFmtId="3" fontId="5" fillId="0" borderId="1" xfId="0" applyNumberFormat="1" applyFont="1" applyBorder="1"/>
    <xf numFmtId="3" fontId="0" fillId="0" borderId="0" xfId="0" applyNumberFormat="1"/>
    <xf numFmtId="0" fontId="0" fillId="0" borderId="49" xfId="0" applyBorder="1" applyAlignment="1">
      <alignment horizontal="center"/>
    </xf>
    <xf numFmtId="3" fontId="3" fillId="0" borderId="33" xfId="0" applyNumberFormat="1" applyFont="1" applyBorder="1" applyAlignment="1">
      <alignment horizontal="center"/>
    </xf>
    <xf numFmtId="3" fontId="11" fillId="0" borderId="12" xfId="0" applyNumberFormat="1" applyFont="1" applyBorder="1"/>
    <xf numFmtId="3" fontId="4" fillId="3" borderId="57" xfId="0" applyNumberFormat="1" applyFont="1" applyFill="1" applyBorder="1"/>
    <xf numFmtId="3" fontId="4" fillId="3" borderId="33" xfId="0" applyNumberFormat="1" applyFont="1" applyFill="1" applyBorder="1"/>
    <xf numFmtId="3" fontId="3" fillId="0" borderId="18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1" xfId="0" applyNumberFormat="1" applyFont="1" applyBorder="1"/>
    <xf numFmtId="3" fontId="3" fillId="0" borderId="31" xfId="0" applyNumberFormat="1" applyFont="1" applyBorder="1"/>
    <xf numFmtId="3" fontId="3" fillId="0" borderId="9" xfId="0" applyNumberFormat="1" applyFont="1" applyBorder="1"/>
    <xf numFmtId="3" fontId="3" fillId="0" borderId="77" xfId="0" applyNumberFormat="1" applyFont="1" applyBorder="1" applyAlignment="1">
      <alignment horizontal="center" wrapText="1"/>
    </xf>
    <xf numFmtId="3" fontId="11" fillId="3" borderId="63" xfId="0" applyNumberFormat="1" applyFont="1" applyFill="1" applyBorder="1"/>
    <xf numFmtId="3" fontId="12" fillId="0" borderId="61" xfId="0" applyNumberFormat="1" applyFont="1" applyBorder="1"/>
    <xf numFmtId="3" fontId="5" fillId="0" borderId="3" xfId="1" applyNumberFormat="1" applyFont="1" applyFill="1" applyBorder="1"/>
    <xf numFmtId="3" fontId="12" fillId="0" borderId="44" xfId="0" applyNumberFormat="1" applyFont="1" applyBorder="1"/>
    <xf numFmtId="3" fontId="0" fillId="0" borderId="1" xfId="0" applyNumberFormat="1" applyBorder="1"/>
    <xf numFmtId="0" fontId="0" fillId="0" borderId="18" xfId="0" applyBorder="1" applyAlignment="1">
      <alignment horizontal="center"/>
    </xf>
    <xf numFmtId="3" fontId="0" fillId="0" borderId="18" xfId="0" applyNumberFormat="1" applyBorder="1"/>
    <xf numFmtId="3" fontId="0" fillId="0" borderId="11" xfId="0" applyNumberFormat="1" applyBorder="1"/>
    <xf numFmtId="3" fontId="0" fillId="0" borderId="10" xfId="0" applyNumberFormat="1" applyBorder="1"/>
    <xf numFmtId="1" fontId="3" fillId="0" borderId="60" xfId="0" applyNumberFormat="1" applyFont="1" applyBorder="1" applyAlignment="1">
      <alignment horizontal="center" wrapText="1"/>
    </xf>
    <xf numFmtId="1" fontId="4" fillId="0" borderId="7" xfId="0" applyNumberFormat="1" applyFont="1" applyBorder="1" applyAlignment="1">
      <alignment horizontal="center"/>
    </xf>
    <xf numFmtId="1" fontId="5" fillId="0" borderId="4" xfId="2" applyNumberFormat="1" applyFont="1" applyFill="1" applyBorder="1" applyAlignment="1">
      <alignment horizontal="center"/>
    </xf>
    <xf numFmtId="1" fontId="12" fillId="3" borderId="31" xfId="0" applyNumberFormat="1" applyFont="1" applyFill="1" applyBorder="1"/>
    <xf numFmtId="1" fontId="3" fillId="2" borderId="34" xfId="0" applyNumberFormat="1" applyFont="1" applyFill="1" applyBorder="1"/>
    <xf numFmtId="3" fontId="5" fillId="0" borderId="54" xfId="1" applyNumberFormat="1" applyFont="1" applyFill="1" applyBorder="1"/>
    <xf numFmtId="3" fontId="12" fillId="2" borderId="34" xfId="0" applyNumberFormat="1" applyFont="1" applyFill="1" applyBorder="1" applyAlignment="1">
      <alignment horizontal="center"/>
    </xf>
    <xf numFmtId="3" fontId="12" fillId="3" borderId="34" xfId="0" applyNumberFormat="1" applyFont="1" applyFill="1" applyBorder="1" applyAlignment="1">
      <alignment horizontal="center"/>
    </xf>
    <xf numFmtId="3" fontId="11" fillId="2" borderId="34" xfId="0" applyNumberFormat="1" applyFont="1" applyFill="1" applyBorder="1" applyAlignment="1">
      <alignment horizontal="center"/>
    </xf>
    <xf numFmtId="3" fontId="9" fillId="0" borderId="16" xfId="0" applyNumberFormat="1" applyFont="1" applyBorder="1"/>
    <xf numFmtId="0" fontId="9" fillId="0" borderId="0" xfId="0" applyFont="1" applyAlignment="1">
      <alignment horizontal="center" wrapText="1"/>
    </xf>
    <xf numFmtId="3" fontId="0" fillId="0" borderId="15" xfId="0" applyNumberFormat="1" applyBorder="1"/>
    <xf numFmtId="0" fontId="6" fillId="0" borderId="42" xfId="0" applyFont="1" applyBorder="1" applyAlignment="1">
      <alignment horizontal="left"/>
    </xf>
    <xf numFmtId="0" fontId="4" fillId="0" borderId="34" xfId="0" applyFont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center" wrapText="1"/>
    </xf>
    <xf numFmtId="14" fontId="3" fillId="0" borderId="57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6" fillId="0" borderId="37" xfId="0" applyFont="1" applyBorder="1" applyAlignment="1">
      <alignment horizontal="left"/>
    </xf>
    <xf numFmtId="1" fontId="6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3" fontId="3" fillId="0" borderId="37" xfId="0" applyNumberFormat="1" applyFont="1" applyBorder="1" applyAlignment="1">
      <alignment horizontal="center"/>
    </xf>
    <xf numFmtId="3" fontId="17" fillId="0" borderId="5" xfId="0" applyNumberFormat="1" applyFont="1" applyBorder="1" applyAlignment="1">
      <alignment horizontal="center"/>
    </xf>
    <xf numFmtId="3" fontId="8" fillId="0" borderId="5" xfId="0" applyNumberFormat="1" applyFont="1" applyBorder="1"/>
    <xf numFmtId="3" fontId="8" fillId="0" borderId="26" xfId="0" applyNumberFormat="1" applyFont="1" applyBorder="1"/>
    <xf numFmtId="0" fontId="5" fillId="0" borderId="10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64" fontId="3" fillId="0" borderId="1" xfId="1" applyNumberFormat="1" applyFont="1" applyFill="1" applyBorder="1"/>
    <xf numFmtId="41" fontId="3" fillId="0" borderId="3" xfId="1" applyNumberFormat="1" applyFont="1" applyFill="1" applyBorder="1"/>
    <xf numFmtId="3" fontId="3" fillId="0" borderId="10" xfId="1" applyNumberFormat="1" applyFont="1" applyFill="1" applyBorder="1"/>
    <xf numFmtId="3" fontId="3" fillId="0" borderId="11" xfId="1" applyNumberFormat="1" applyFont="1" applyFill="1" applyBorder="1"/>
    <xf numFmtId="0" fontId="5" fillId="0" borderId="1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43" fontId="5" fillId="0" borderId="1" xfId="0" applyNumberFormat="1" applyFont="1" applyBorder="1" applyAlignment="1">
      <alignment horizontal="center"/>
    </xf>
    <xf numFmtId="41" fontId="3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43" fontId="6" fillId="0" borderId="10" xfId="0" applyNumberFormat="1" applyFont="1" applyBorder="1" applyAlignment="1">
      <alignment horizontal="left"/>
    </xf>
    <xf numFmtId="43" fontId="5" fillId="0" borderId="1" xfId="0" applyNumberFormat="1" applyFont="1" applyBorder="1" applyAlignment="1">
      <alignment horizontal="left"/>
    </xf>
    <xf numFmtId="43" fontId="3" fillId="0" borderId="1" xfId="0" applyNumberFormat="1" applyFont="1" applyBorder="1" applyAlignment="1">
      <alignment horizontal="center"/>
    </xf>
    <xf numFmtId="43" fontId="3" fillId="0" borderId="1" xfId="1" applyFont="1" applyFill="1" applyBorder="1"/>
    <xf numFmtId="0" fontId="5" fillId="0" borderId="43" xfId="0" applyFont="1" applyBorder="1" applyAlignment="1">
      <alignment horizontal="left"/>
    </xf>
    <xf numFmtId="1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164" fontId="3" fillId="0" borderId="4" xfId="1" applyNumberFormat="1" applyFont="1" applyFill="1" applyBorder="1"/>
    <xf numFmtId="41" fontId="3" fillId="0" borderId="44" xfId="1" applyNumberFormat="1" applyFont="1" applyFill="1" applyBorder="1"/>
    <xf numFmtId="41" fontId="3" fillId="0" borderId="4" xfId="1" applyNumberFormat="1" applyFont="1" applyFill="1" applyBorder="1"/>
    <xf numFmtId="41" fontId="3" fillId="0" borderId="28" xfId="1" applyNumberFormat="1" applyFont="1" applyFill="1" applyBorder="1"/>
    <xf numFmtId="0" fontId="11" fillId="0" borderId="4" xfId="0" applyFont="1" applyBorder="1"/>
    <xf numFmtId="0" fontId="11" fillId="0" borderId="28" xfId="0" applyFont="1" applyBorder="1"/>
    <xf numFmtId="0" fontId="12" fillId="0" borderId="0" xfId="0" applyFont="1"/>
    <xf numFmtId="3" fontId="4" fillId="0" borderId="45" xfId="0" applyNumberFormat="1" applyFont="1" applyBorder="1"/>
    <xf numFmtId="3" fontId="11" fillId="0" borderId="68" xfId="0" applyNumberFormat="1" applyFont="1" applyBorder="1"/>
    <xf numFmtId="3" fontId="3" fillId="0" borderId="36" xfId="0" applyNumberFormat="1" applyFont="1" applyBorder="1" applyAlignment="1">
      <alignment horizontal="center"/>
    </xf>
    <xf numFmtId="3" fontId="12" fillId="0" borderId="2" xfId="0" applyNumberFormat="1" applyFont="1" applyBorder="1"/>
    <xf numFmtId="3" fontId="5" fillId="0" borderId="2" xfId="1" applyNumberFormat="1" applyFont="1" applyFill="1" applyBorder="1"/>
    <xf numFmtId="3" fontId="12" fillId="0" borderId="29" xfId="0" applyNumberFormat="1" applyFont="1" applyBorder="1"/>
    <xf numFmtId="3" fontId="11" fillId="3" borderId="29" xfId="0" applyNumberFormat="1" applyFont="1" applyFill="1" applyBorder="1"/>
    <xf numFmtId="3" fontId="11" fillId="3" borderId="28" xfId="0" applyNumberFormat="1" applyFont="1" applyFill="1" applyBorder="1"/>
    <xf numFmtId="3" fontId="5" fillId="0" borderId="46" xfId="0" applyNumberFormat="1" applyFont="1" applyBorder="1" applyAlignment="1">
      <alignment horizontal="center"/>
    </xf>
    <xf numFmtId="3" fontId="5" fillId="0" borderId="10" xfId="1" applyNumberFormat="1" applyFont="1" applyFill="1" applyBorder="1"/>
    <xf numFmtId="3" fontId="5" fillId="0" borderId="10" xfId="0" applyNumberFormat="1" applyFont="1" applyBorder="1"/>
    <xf numFmtId="3" fontId="5" fillId="0" borderId="43" xfId="1" applyNumberFormat="1" applyFont="1" applyFill="1" applyBorder="1"/>
    <xf numFmtId="3" fontId="3" fillId="0" borderId="37" xfId="1" applyNumberFormat="1" applyFont="1" applyFill="1" applyBorder="1"/>
    <xf numFmtId="3" fontId="11" fillId="3" borderId="43" xfId="0" applyNumberFormat="1" applyFont="1" applyFill="1" applyBorder="1"/>
    <xf numFmtId="3" fontId="11" fillId="0" borderId="37" xfId="0" applyNumberFormat="1" applyFont="1" applyBorder="1"/>
    <xf numFmtId="3" fontId="11" fillId="3" borderId="45" xfId="0" applyNumberFormat="1" applyFont="1" applyFill="1" applyBorder="1"/>
    <xf numFmtId="3" fontId="11" fillId="3" borderId="33" xfId="0" applyNumberFormat="1" applyFont="1" applyFill="1" applyBorder="1"/>
    <xf numFmtId="14" fontId="3" fillId="0" borderId="18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3" fontId="4" fillId="0" borderId="20" xfId="2" applyNumberFormat="1" applyFont="1" applyFill="1" applyBorder="1" applyAlignment="1">
      <alignment horizontal="center" wrapText="1"/>
    </xf>
    <xf numFmtId="3" fontId="4" fillId="0" borderId="20" xfId="0" applyNumberFormat="1" applyFont="1" applyBorder="1" applyAlignment="1">
      <alignment horizontal="center" wrapText="1"/>
    </xf>
    <xf numFmtId="3" fontId="4" fillId="0" borderId="20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3" fontId="4" fillId="0" borderId="53" xfId="2" applyNumberFormat="1" applyFont="1" applyFill="1" applyBorder="1" applyAlignment="1">
      <alignment horizontal="center" wrapText="1"/>
    </xf>
    <xf numFmtId="3" fontId="4" fillId="0" borderId="53" xfId="0" applyNumberFormat="1" applyFont="1" applyBorder="1" applyAlignment="1">
      <alignment horizontal="center" wrapText="1"/>
    </xf>
    <xf numFmtId="3" fontId="4" fillId="0" borderId="53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3" fontId="4" fillId="0" borderId="53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69" xfId="2" applyNumberFormat="1" applyFont="1" applyFill="1" applyBorder="1" applyAlignment="1">
      <alignment horizontal="center" wrapText="1"/>
    </xf>
    <xf numFmtId="3" fontId="4" fillId="0" borderId="69" xfId="0" applyNumberFormat="1" applyFont="1" applyBorder="1" applyAlignment="1">
      <alignment horizontal="center" wrapText="1"/>
    </xf>
    <xf numFmtId="3" fontId="4" fillId="0" borderId="69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28" xfId="0" applyNumberFormat="1" applyFont="1" applyBorder="1"/>
    <xf numFmtId="3" fontId="4" fillId="0" borderId="12" xfId="0" applyNumberFormat="1" applyFont="1" applyBorder="1"/>
    <xf numFmtId="3" fontId="12" fillId="0" borderId="53" xfId="0" applyNumberFormat="1" applyFont="1" applyBorder="1"/>
    <xf numFmtId="3" fontId="7" fillId="0" borderId="59" xfId="0" applyNumberFormat="1" applyFont="1" applyBorder="1"/>
    <xf numFmtId="3" fontId="12" fillId="0" borderId="69" xfId="0" applyNumberFormat="1" applyFont="1" applyBorder="1"/>
    <xf numFmtId="3" fontId="11" fillId="0" borderId="59" xfId="0" applyNumberFormat="1" applyFont="1" applyBorder="1"/>
    <xf numFmtId="3" fontId="3" fillId="0" borderId="63" xfId="0" applyNumberFormat="1" applyFont="1" applyBorder="1"/>
    <xf numFmtId="3" fontId="7" fillId="0" borderId="13" xfId="0" applyNumberFormat="1" applyFont="1" applyBorder="1"/>
    <xf numFmtId="3" fontId="11" fillId="0" borderId="20" xfId="0" applyNumberFormat="1" applyFont="1" applyBorder="1"/>
    <xf numFmtId="3" fontId="4" fillId="0" borderId="3" xfId="1" applyNumberFormat="1" applyFont="1" applyFill="1" applyBorder="1"/>
    <xf numFmtId="3" fontId="3" fillId="0" borderId="56" xfId="1" applyNumberFormat="1" applyFont="1" applyFill="1" applyBorder="1"/>
    <xf numFmtId="3" fontId="11" fillId="0" borderId="62" xfId="0" applyNumberFormat="1" applyFont="1" applyBorder="1"/>
    <xf numFmtId="3" fontId="4" fillId="0" borderId="29" xfId="0" applyNumberFormat="1" applyFont="1" applyBorder="1"/>
    <xf numFmtId="3" fontId="4" fillId="0" borderId="41" xfId="0" applyNumberFormat="1" applyFont="1" applyBorder="1"/>
    <xf numFmtId="3" fontId="2" fillId="0" borderId="10" xfId="1" applyNumberFormat="1" applyFont="1" applyFill="1" applyBorder="1"/>
    <xf numFmtId="3" fontId="3" fillId="0" borderId="45" xfId="1" applyNumberFormat="1" applyFont="1" applyFill="1" applyBorder="1"/>
    <xf numFmtId="3" fontId="4" fillId="0" borderId="80" xfId="0" applyNumberFormat="1" applyFont="1" applyBorder="1"/>
    <xf numFmtId="3" fontId="3" fillId="0" borderId="77" xfId="0" applyNumberFormat="1" applyFont="1" applyBorder="1" applyAlignment="1">
      <alignment horizontal="center"/>
    </xf>
    <xf numFmtId="3" fontId="11" fillId="0" borderId="26" xfId="0" applyNumberFormat="1" applyFont="1" applyBorder="1"/>
    <xf numFmtId="3" fontId="5" fillId="0" borderId="22" xfId="0" applyNumberFormat="1" applyFont="1" applyBorder="1" applyAlignment="1">
      <alignment horizontal="center"/>
    </xf>
    <xf numFmtId="3" fontId="12" fillId="0" borderId="24" xfId="0" applyNumberFormat="1" applyFont="1" applyBorder="1"/>
    <xf numFmtId="3" fontId="5" fillId="0" borderId="53" xfId="1" applyNumberFormat="1" applyFont="1" applyFill="1" applyBorder="1"/>
    <xf numFmtId="3" fontId="12" fillId="0" borderId="47" xfId="0" applyNumberFormat="1" applyFont="1" applyBorder="1"/>
    <xf numFmtId="3" fontId="12" fillId="0" borderId="10" xfId="0" applyNumberFormat="1" applyFont="1" applyBorder="1"/>
    <xf numFmtId="3" fontId="12" fillId="0" borderId="43" xfId="0" applyNumberFormat="1" applyFont="1" applyBorder="1"/>
    <xf numFmtId="3" fontId="7" fillId="0" borderId="48" xfId="0" applyNumberFormat="1" applyFont="1" applyBorder="1"/>
    <xf numFmtId="3" fontId="3" fillId="0" borderId="79" xfId="0" applyNumberFormat="1" applyFont="1" applyBorder="1" applyAlignment="1">
      <alignment horizontal="center"/>
    </xf>
    <xf numFmtId="3" fontId="3" fillId="0" borderId="78" xfId="0" applyNumberFormat="1" applyFont="1" applyBorder="1" applyAlignment="1">
      <alignment horizontal="center"/>
    </xf>
    <xf numFmtId="3" fontId="3" fillId="0" borderId="63" xfId="0" applyNumberFormat="1" applyFont="1" applyBorder="1" applyAlignment="1">
      <alignment horizontal="center"/>
    </xf>
    <xf numFmtId="3" fontId="3" fillId="0" borderId="34" xfId="0" applyNumberFormat="1" applyFont="1" applyBorder="1"/>
    <xf numFmtId="3" fontId="3" fillId="0" borderId="49" xfId="0" applyNumberFormat="1" applyFont="1" applyBorder="1"/>
    <xf numFmtId="3" fontId="3" fillId="0" borderId="23" xfId="0" applyNumberFormat="1" applyFont="1" applyBorder="1"/>
    <xf numFmtId="3" fontId="4" fillId="0" borderId="44" xfId="0" applyNumberFormat="1" applyFont="1" applyBorder="1"/>
    <xf numFmtId="3" fontId="4" fillId="0" borderId="64" xfId="0" applyNumberFormat="1" applyFont="1" applyBorder="1"/>
    <xf numFmtId="3" fontId="7" fillId="0" borderId="50" xfId="0" applyNumberFormat="1" applyFont="1" applyBorder="1"/>
    <xf numFmtId="3" fontId="12" fillId="0" borderId="74" xfId="0" applyNumberFormat="1" applyFont="1" applyBorder="1" applyAlignment="1">
      <alignment horizontal="center"/>
    </xf>
    <xf numFmtId="3" fontId="12" fillId="0" borderId="74" xfId="0" applyNumberFormat="1" applyFont="1" applyBorder="1"/>
    <xf numFmtId="3" fontId="11" fillId="0" borderId="74" xfId="0" applyNumberFormat="1" applyFont="1" applyBorder="1"/>
    <xf numFmtId="3" fontId="11" fillId="0" borderId="75" xfId="0" applyNumberFormat="1" applyFont="1" applyBorder="1"/>
    <xf numFmtId="3" fontId="4" fillId="0" borderId="74" xfId="0" applyNumberFormat="1" applyFont="1" applyBorder="1"/>
    <xf numFmtId="3" fontId="4" fillId="0" borderId="75" xfId="0" applyNumberFormat="1" applyFont="1" applyBorder="1"/>
    <xf numFmtId="3" fontId="4" fillId="0" borderId="23" xfId="0" applyNumberFormat="1" applyFont="1" applyBorder="1"/>
    <xf numFmtId="3" fontId="4" fillId="0" borderId="61" xfId="0" applyNumberFormat="1" applyFont="1" applyBorder="1"/>
    <xf numFmtId="3" fontId="12" fillId="0" borderId="30" xfId="0" applyNumberFormat="1" applyFont="1" applyBorder="1" applyAlignment="1">
      <alignment horizontal="center"/>
    </xf>
    <xf numFmtId="3" fontId="4" fillId="0" borderId="62" xfId="0" applyNumberFormat="1" applyFont="1" applyBorder="1"/>
    <xf numFmtId="3" fontId="4" fillId="0" borderId="72" xfId="0" applyNumberFormat="1" applyFont="1" applyBorder="1"/>
    <xf numFmtId="3" fontId="11" fillId="0" borderId="80" xfId="0" applyNumberFormat="1" applyFont="1" applyBorder="1"/>
    <xf numFmtId="3" fontId="4" fillId="0" borderId="66" xfId="0" applyNumberFormat="1" applyFont="1" applyBorder="1"/>
    <xf numFmtId="3" fontId="4" fillId="0" borderId="82" xfId="0" applyNumberFormat="1" applyFont="1" applyBorder="1"/>
    <xf numFmtId="3" fontId="3" fillId="0" borderId="39" xfId="0" applyNumberFormat="1" applyFont="1" applyBorder="1" applyAlignment="1">
      <alignment horizontal="center"/>
    </xf>
    <xf numFmtId="3" fontId="4" fillId="0" borderId="73" xfId="0" applyNumberFormat="1" applyFont="1" applyBorder="1"/>
    <xf numFmtId="3" fontId="3" fillId="0" borderId="26" xfId="0" applyNumberFormat="1" applyFont="1" applyBorder="1" applyAlignment="1">
      <alignment horizontal="center"/>
    </xf>
    <xf numFmtId="3" fontId="11" fillId="0" borderId="76" xfId="0" applyNumberFormat="1" applyFont="1" applyBorder="1"/>
    <xf numFmtId="3" fontId="11" fillId="0" borderId="27" xfId="0" applyNumberFormat="1" applyFont="1" applyBorder="1"/>
    <xf numFmtId="3" fontId="3" fillId="0" borderId="55" xfId="0" applyNumberFormat="1" applyFont="1" applyBorder="1"/>
    <xf numFmtId="3" fontId="7" fillId="0" borderId="20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26" xfId="0" applyNumberFormat="1" applyFont="1" applyBorder="1"/>
    <xf numFmtId="0" fontId="3" fillId="0" borderId="42" xfId="0" applyFont="1" applyBorder="1" applyAlignment="1">
      <alignment horizontal="center"/>
    </xf>
    <xf numFmtId="3" fontId="4" fillId="0" borderId="10" xfId="0" applyNumberFormat="1" applyFont="1" applyBorder="1" applyAlignment="1">
      <alignment horizontal="right"/>
    </xf>
    <xf numFmtId="3" fontId="3" fillId="0" borderId="55" xfId="0" applyNumberFormat="1" applyFont="1" applyBorder="1" applyAlignment="1">
      <alignment horizontal="center"/>
    </xf>
    <xf numFmtId="3" fontId="3" fillId="0" borderId="38" xfId="1" applyNumberFormat="1" applyFont="1" applyFill="1" applyBorder="1"/>
    <xf numFmtId="3" fontId="3" fillId="0" borderId="46" xfId="0" applyNumberFormat="1" applyFont="1" applyBorder="1"/>
    <xf numFmtId="3" fontId="4" fillId="0" borderId="47" xfId="0" applyNumberFormat="1" applyFont="1" applyBorder="1"/>
    <xf numFmtId="3" fontId="4" fillId="0" borderId="59" xfId="0" applyNumberFormat="1" applyFont="1" applyBorder="1"/>
    <xf numFmtId="3" fontId="4" fillId="0" borderId="39" xfId="0" applyNumberFormat="1" applyFont="1" applyBorder="1"/>
    <xf numFmtId="3" fontId="4" fillId="0" borderId="50" xfId="0" applyNumberFormat="1" applyFont="1" applyBorder="1"/>
    <xf numFmtId="3" fontId="4" fillId="0" borderId="67" xfId="0" applyNumberFormat="1" applyFont="1" applyBorder="1"/>
    <xf numFmtId="3" fontId="3" fillId="0" borderId="12" xfId="1" applyNumberFormat="1" applyFont="1" applyFill="1" applyBorder="1"/>
    <xf numFmtId="3" fontId="11" fillId="0" borderId="67" xfId="0" applyNumberFormat="1" applyFont="1" applyBorder="1"/>
    <xf numFmtId="3" fontId="3" fillId="0" borderId="22" xfId="0" applyNumberFormat="1" applyFont="1" applyBorder="1" applyAlignment="1">
      <alignment horizontal="center"/>
    </xf>
    <xf numFmtId="3" fontId="17" fillId="0" borderId="38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8" fillId="0" borderId="6" xfId="0" applyNumberFormat="1" applyFont="1" applyBorder="1"/>
    <xf numFmtId="0" fontId="11" fillId="0" borderId="29" xfId="0" applyFont="1" applyBorder="1"/>
    <xf numFmtId="3" fontId="17" fillId="0" borderId="25" xfId="0" applyNumberFormat="1" applyFont="1" applyBorder="1" applyAlignment="1">
      <alignment horizontal="center"/>
    </xf>
    <xf numFmtId="3" fontId="2" fillId="0" borderId="11" xfId="1" applyNumberFormat="1" applyFont="1" applyFill="1" applyBorder="1"/>
    <xf numFmtId="0" fontId="3" fillId="0" borderId="50" xfId="0" applyFont="1" applyBorder="1" applyAlignment="1">
      <alignment horizontal="center"/>
    </xf>
    <xf numFmtId="0" fontId="6" fillId="0" borderId="46" xfId="0" applyFont="1" applyBorder="1" applyAlignment="1">
      <alignment horizontal="left"/>
    </xf>
    <xf numFmtId="1" fontId="6" fillId="0" borderId="22" xfId="0" applyNumberFormat="1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left"/>
    </xf>
    <xf numFmtId="14" fontId="3" fillId="0" borderId="22" xfId="0" applyNumberFormat="1" applyFont="1" applyBorder="1" applyAlignment="1">
      <alignment horizontal="center"/>
    </xf>
    <xf numFmtId="165" fontId="5" fillId="0" borderId="1" xfId="4" applyNumberFormat="1" applyFont="1" applyFill="1" applyBorder="1" applyAlignment="1">
      <alignment horizontal="left"/>
    </xf>
    <xf numFmtId="43" fontId="5" fillId="0" borderId="1" xfId="1" applyFont="1" applyFill="1" applyBorder="1"/>
    <xf numFmtId="164" fontId="5" fillId="0" borderId="1" xfId="1" applyNumberFormat="1" applyFont="1" applyFill="1" applyBorder="1"/>
    <xf numFmtId="1" fontId="11" fillId="0" borderId="5" xfId="0" applyNumberFormat="1" applyFont="1" applyBorder="1"/>
    <xf numFmtId="3" fontId="11" fillId="0" borderId="6" xfId="0" applyNumberFormat="1" applyFont="1" applyBorder="1"/>
    <xf numFmtId="3" fontId="3" fillId="0" borderId="45" xfId="0" applyNumberFormat="1" applyFont="1" applyBorder="1"/>
    <xf numFmtId="1" fontId="3" fillId="0" borderId="14" xfId="0" applyNumberFormat="1" applyFont="1" applyBorder="1"/>
    <xf numFmtId="3" fontId="11" fillId="0" borderId="45" xfId="0" applyNumberFormat="1" applyFont="1" applyBorder="1"/>
    <xf numFmtId="3" fontId="0" fillId="0" borderId="45" xfId="0" applyNumberFormat="1" applyBorder="1"/>
    <xf numFmtId="3" fontId="0" fillId="0" borderId="14" xfId="0" applyNumberFormat="1" applyBorder="1"/>
    <xf numFmtId="3" fontId="11" fillId="0" borderId="40" xfId="0" applyNumberFormat="1" applyFont="1" applyBorder="1"/>
    <xf numFmtId="41" fontId="3" fillId="0" borderId="43" xfId="1" applyNumberFormat="1" applyFont="1" applyFill="1" applyBorder="1"/>
    <xf numFmtId="3" fontId="7" fillId="0" borderId="6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3" fontId="7" fillId="0" borderId="5" xfId="0" applyNumberFormat="1" applyFont="1" applyBorder="1"/>
    <xf numFmtId="0" fontId="0" fillId="0" borderId="4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3" fontId="0" fillId="0" borderId="46" xfId="0" applyNumberFormat="1" applyBorder="1"/>
    <xf numFmtId="3" fontId="0" fillId="0" borderId="22" xfId="0" applyNumberFormat="1" applyBorder="1"/>
    <xf numFmtId="3" fontId="0" fillId="0" borderId="25" xfId="0" applyNumberFormat="1" applyBorder="1"/>
    <xf numFmtId="3" fontId="0" fillId="0" borderId="42" xfId="0" applyNumberFormat="1" applyBorder="1"/>
    <xf numFmtId="3" fontId="0" fillId="0" borderId="34" xfId="0" applyNumberFormat="1" applyBorder="1"/>
    <xf numFmtId="3" fontId="0" fillId="0" borderId="35" xfId="0" applyNumberFormat="1" applyBorder="1"/>
    <xf numFmtId="3" fontId="8" fillId="0" borderId="37" xfId="0" applyNumberFormat="1" applyFont="1" applyBorder="1"/>
    <xf numFmtId="0" fontId="11" fillId="0" borderId="43" xfId="0" applyFont="1" applyBorder="1"/>
    <xf numFmtId="3" fontId="3" fillId="0" borderId="10" xfId="0" applyNumberFormat="1" applyFont="1" applyBorder="1" applyAlignment="1">
      <alignment horizontal="center"/>
    </xf>
    <xf numFmtId="3" fontId="0" fillId="0" borderId="49" xfId="0" applyNumberFormat="1" applyBorder="1"/>
    <xf numFmtId="3" fontId="3" fillId="0" borderId="37" xfId="0" applyNumberFormat="1" applyFont="1" applyBorder="1"/>
    <xf numFmtId="3" fontId="4" fillId="0" borderId="40" xfId="0" applyNumberFormat="1" applyFont="1" applyBorder="1"/>
    <xf numFmtId="3" fontId="4" fillId="0" borderId="68" xfId="0" applyNumberFormat="1" applyFont="1" applyBorder="1"/>
    <xf numFmtId="0" fontId="3" fillId="0" borderId="57" xfId="0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" fontId="3" fillId="0" borderId="24" xfId="0" applyNumberFormat="1" applyFont="1" applyBorder="1"/>
    <xf numFmtId="3" fontId="4" fillId="0" borderId="76" xfId="0" applyNumberFormat="1" applyFont="1" applyBorder="1"/>
    <xf numFmtId="0" fontId="0" fillId="0" borderId="33" xfId="0" applyBorder="1" applyAlignment="1">
      <alignment horizontal="center"/>
    </xf>
    <xf numFmtId="3" fontId="0" fillId="0" borderId="12" xfId="0" applyNumberFormat="1" applyBorder="1"/>
    <xf numFmtId="3" fontId="0" fillId="0" borderId="33" xfId="0" applyNumberFormat="1" applyBorder="1"/>
    <xf numFmtId="3" fontId="0" fillId="0" borderId="3" xfId="0" applyNumberFormat="1" applyBorder="1"/>
    <xf numFmtId="3" fontId="4" fillId="0" borderId="28" xfId="0" applyNumberFormat="1" applyFont="1" applyBorder="1" applyAlignment="1">
      <alignment horizontal="center"/>
    </xf>
    <xf numFmtId="1" fontId="11" fillId="3" borderId="14" xfId="0" applyNumberFormat="1" applyFont="1" applyFill="1" applyBorder="1"/>
    <xf numFmtId="3" fontId="11" fillId="3" borderId="32" xfId="0" applyNumberFormat="1" applyFont="1" applyFill="1" applyBorder="1"/>
    <xf numFmtId="3" fontId="11" fillId="3" borderId="15" xfId="0" applyNumberFormat="1" applyFont="1" applyFill="1" applyBorder="1"/>
    <xf numFmtId="1" fontId="11" fillId="2" borderId="34" xfId="0" applyNumberFormat="1" applyFont="1" applyFill="1" applyBorder="1"/>
    <xf numFmtId="3" fontId="11" fillId="2" borderId="33" xfId="0" applyNumberFormat="1" applyFont="1" applyFill="1" applyBorder="1"/>
    <xf numFmtId="3" fontId="3" fillId="2" borderId="63" xfId="0" applyNumberFormat="1" applyFont="1" applyFill="1" applyBorder="1"/>
    <xf numFmtId="3" fontId="4" fillId="0" borderId="42" xfId="0" applyNumberFormat="1" applyFont="1" applyBorder="1" applyAlignment="1">
      <alignment horizontal="left" wrapText="1"/>
    </xf>
    <xf numFmtId="3" fontId="4" fillId="0" borderId="34" xfId="0" applyNumberFormat="1" applyFont="1" applyBorder="1" applyAlignment="1">
      <alignment horizontal="center" wrapText="1"/>
    </xf>
    <xf numFmtId="3" fontId="3" fillId="0" borderId="57" xfId="0" applyNumberFormat="1" applyFont="1" applyBorder="1" applyAlignment="1">
      <alignment horizontal="center" wrapText="1"/>
    </xf>
    <xf numFmtId="3" fontId="6" fillId="0" borderId="20" xfId="0" applyNumberFormat="1" applyFont="1" applyBorder="1" applyAlignment="1">
      <alignment horizontal="left"/>
    </xf>
    <xf numFmtId="1" fontId="6" fillId="0" borderId="20" xfId="0" applyNumberFormat="1" applyFont="1" applyBorder="1" applyAlignment="1">
      <alignment horizontal="center"/>
    </xf>
    <xf numFmtId="3" fontId="3" fillId="0" borderId="38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3" fontId="3" fillId="0" borderId="20" xfId="0" applyNumberFormat="1" applyFont="1" applyBorder="1"/>
    <xf numFmtId="3" fontId="5" fillId="0" borderId="2" xfId="0" applyNumberFormat="1" applyFont="1" applyBorder="1" applyAlignment="1">
      <alignment horizontal="left"/>
    </xf>
    <xf numFmtId="3" fontId="3" fillId="0" borderId="53" xfId="0" applyNumberFormat="1" applyFont="1" applyBorder="1"/>
    <xf numFmtId="3" fontId="5" fillId="0" borderId="14" xfId="0" applyNumberFormat="1" applyFont="1" applyBorder="1" applyAlignment="1">
      <alignment horizontal="left"/>
    </xf>
    <xf numFmtId="3" fontId="3" fillId="0" borderId="56" xfId="0" applyNumberFormat="1" applyFont="1" applyBorder="1"/>
    <xf numFmtId="3" fontId="3" fillId="0" borderId="68" xfId="0" applyNumberFormat="1" applyFont="1" applyBorder="1"/>
    <xf numFmtId="3" fontId="3" fillId="0" borderId="15" xfId="0" applyNumberFormat="1" applyFont="1" applyBorder="1"/>
    <xf numFmtId="3" fontId="3" fillId="0" borderId="4" xfId="0" applyNumberFormat="1" applyFont="1" applyBorder="1"/>
    <xf numFmtId="3" fontId="3" fillId="0" borderId="28" xfId="0" applyNumberFormat="1" applyFont="1" applyBorder="1"/>
    <xf numFmtId="3" fontId="5" fillId="0" borderId="1" xfId="2" applyNumberFormat="1" applyFont="1" applyFill="1" applyBorder="1" applyAlignment="1">
      <alignment horizontal="left"/>
    </xf>
    <xf numFmtId="3" fontId="4" fillId="3" borderId="66" xfId="0" applyNumberFormat="1" applyFont="1" applyFill="1" applyBorder="1"/>
    <xf numFmtId="3" fontId="11" fillId="0" borderId="47" xfId="0" applyNumberFormat="1" applyFont="1" applyBorder="1"/>
    <xf numFmtId="3" fontId="3" fillId="0" borderId="46" xfId="0" applyNumberFormat="1" applyFont="1" applyBorder="1" applyAlignment="1">
      <alignment horizontal="center"/>
    </xf>
    <xf numFmtId="3" fontId="3" fillId="0" borderId="25" xfId="0" applyNumberFormat="1" applyFont="1" applyBorder="1"/>
    <xf numFmtId="3" fontId="11" fillId="0" borderId="48" xfId="0" applyNumberFormat="1" applyFont="1" applyBorder="1"/>
    <xf numFmtId="3" fontId="3" fillId="0" borderId="22" xfId="0" applyNumberFormat="1" applyFont="1" applyBorder="1"/>
    <xf numFmtId="3" fontId="3" fillId="0" borderId="73" xfId="0" applyNumberFormat="1" applyFont="1" applyBorder="1" applyAlignment="1">
      <alignment horizontal="center"/>
    </xf>
    <xf numFmtId="3" fontId="3" fillId="0" borderId="74" xfId="0" applyNumberFormat="1" applyFont="1" applyBorder="1" applyAlignment="1">
      <alignment horizontal="center"/>
    </xf>
    <xf numFmtId="3" fontId="3" fillId="0" borderId="76" xfId="0" applyNumberFormat="1" applyFont="1" applyBorder="1" applyAlignment="1">
      <alignment horizontal="center"/>
    </xf>
    <xf numFmtId="3" fontId="7" fillId="3" borderId="59" xfId="0" applyNumberFormat="1" applyFont="1" applyFill="1" applyBorder="1"/>
    <xf numFmtId="3" fontId="4" fillId="3" borderId="10" xfId="0" applyNumberFormat="1" applyFont="1" applyFill="1" applyBorder="1"/>
    <xf numFmtId="3" fontId="4" fillId="3" borderId="1" xfId="0" applyNumberFormat="1" applyFont="1" applyFill="1" applyBorder="1"/>
    <xf numFmtId="3" fontId="4" fillId="3" borderId="11" xfId="0" applyNumberFormat="1" applyFont="1" applyFill="1" applyBorder="1"/>
    <xf numFmtId="3" fontId="0" fillId="0" borderId="28" xfId="0" applyNumberFormat="1" applyBorder="1"/>
    <xf numFmtId="0" fontId="0" fillId="0" borderId="13" xfId="0" applyBorder="1" applyAlignment="1">
      <alignment horizontal="center"/>
    </xf>
    <xf numFmtId="0" fontId="16" fillId="0" borderId="67" xfId="0" applyFont="1" applyBorder="1" applyAlignment="1">
      <alignment horizontal="center"/>
    </xf>
    <xf numFmtId="3" fontId="11" fillId="0" borderId="73" xfId="0" applyNumberFormat="1" applyFont="1" applyBorder="1"/>
    <xf numFmtId="3" fontId="11" fillId="0" borderId="66" xfId="0" applyNumberFormat="1" applyFont="1" applyBorder="1"/>
    <xf numFmtId="3" fontId="3" fillId="0" borderId="59" xfId="2" applyNumberFormat="1" applyFont="1" applyFill="1" applyBorder="1" applyAlignment="1">
      <alignment horizontal="left"/>
    </xf>
    <xf numFmtId="3" fontId="3" fillId="0" borderId="10" xfId="2" applyNumberFormat="1" applyFont="1" applyFill="1" applyBorder="1" applyAlignment="1">
      <alignment horizontal="left"/>
    </xf>
    <xf numFmtId="3" fontId="7" fillId="0" borderId="1" xfId="0" applyNumberFormat="1" applyFont="1" applyBorder="1"/>
    <xf numFmtId="3" fontId="7" fillId="3" borderId="47" xfId="0" applyNumberFormat="1" applyFont="1" applyFill="1" applyBorder="1"/>
    <xf numFmtId="3" fontId="11" fillId="3" borderId="0" xfId="0" applyNumberFormat="1" applyFont="1" applyFill="1"/>
    <xf numFmtId="3" fontId="11" fillId="3" borderId="13" xfId="0" applyNumberFormat="1" applyFont="1" applyFill="1" applyBorder="1"/>
    <xf numFmtId="3" fontId="11" fillId="3" borderId="9" xfId="0" applyNumberFormat="1" applyFont="1" applyFill="1" applyBorder="1"/>
    <xf numFmtId="1" fontId="11" fillId="0" borderId="74" xfId="0" applyNumberFormat="1" applyFont="1" applyBorder="1"/>
    <xf numFmtId="3" fontId="7" fillId="3" borderId="43" xfId="0" applyNumberFormat="1" applyFont="1" applyFill="1" applyBorder="1" applyAlignment="1">
      <alignment wrapText="1"/>
    </xf>
    <xf numFmtId="3" fontId="11" fillId="3" borderId="59" xfId="0" applyNumberFormat="1" applyFont="1" applyFill="1" applyBorder="1"/>
    <xf numFmtId="3" fontId="11" fillId="3" borderId="69" xfId="0" applyNumberFormat="1" applyFont="1" applyFill="1" applyBorder="1"/>
    <xf numFmtId="3" fontId="3" fillId="2" borderId="42" xfId="0" applyNumberFormat="1" applyFont="1" applyFill="1" applyBorder="1"/>
    <xf numFmtId="1" fontId="11" fillId="3" borderId="34" xfId="0" applyNumberFormat="1" applyFont="1" applyFill="1" applyBorder="1"/>
    <xf numFmtId="3" fontId="5" fillId="0" borderId="43" xfId="2" applyNumberFormat="1" applyFont="1" applyFill="1" applyBorder="1" applyAlignment="1">
      <alignment horizontal="left"/>
    </xf>
    <xf numFmtId="3" fontId="3" fillId="0" borderId="50" xfId="2" applyNumberFormat="1" applyFont="1" applyFill="1" applyBorder="1" applyAlignment="1">
      <alignment horizontal="left"/>
    </xf>
    <xf numFmtId="3" fontId="5" fillId="0" borderId="75" xfId="2" applyNumberFormat="1" applyFont="1" applyFill="1" applyBorder="1"/>
    <xf numFmtId="3" fontId="5" fillId="0" borderId="74" xfId="1" applyNumberFormat="1" applyFont="1" applyFill="1" applyBorder="1"/>
    <xf numFmtId="3" fontId="5" fillId="0" borderId="73" xfId="1" applyNumberFormat="1" applyFont="1" applyFill="1" applyBorder="1"/>
    <xf numFmtId="3" fontId="12" fillId="0" borderId="75" xfId="0" applyNumberFormat="1" applyFont="1" applyBorder="1"/>
    <xf numFmtId="3" fontId="12" fillId="0" borderId="76" xfId="0" applyNumberFormat="1" applyFont="1" applyBorder="1"/>
    <xf numFmtId="3" fontId="12" fillId="0" borderId="73" xfId="0" applyNumberFormat="1" applyFont="1" applyBorder="1"/>
    <xf numFmtId="3" fontId="12" fillId="0" borderId="66" xfId="0" applyNumberFormat="1" applyFont="1" applyBorder="1"/>
    <xf numFmtId="3" fontId="7" fillId="0" borderId="11" xfId="0" applyNumberFormat="1" applyFont="1" applyBorder="1"/>
    <xf numFmtId="3" fontId="12" fillId="3" borderId="11" xfId="0" applyNumberFormat="1" applyFont="1" applyFill="1" applyBorder="1"/>
    <xf numFmtId="1" fontId="11" fillId="3" borderId="74" xfId="0" applyNumberFormat="1" applyFont="1" applyFill="1" applyBorder="1"/>
    <xf numFmtId="3" fontId="4" fillId="3" borderId="76" xfId="0" applyNumberFormat="1" applyFont="1" applyFill="1" applyBorder="1"/>
    <xf numFmtId="3" fontId="4" fillId="3" borderId="32" xfId="0" applyNumberFormat="1" applyFont="1" applyFill="1" applyBorder="1"/>
    <xf numFmtId="3" fontId="12" fillId="3" borderId="2" xfId="0" applyNumberFormat="1" applyFont="1" applyFill="1" applyBorder="1"/>
    <xf numFmtId="3" fontId="12" fillId="0" borderId="19" xfId="0" applyNumberFormat="1" applyFont="1" applyBorder="1" applyAlignment="1">
      <alignment wrapText="1"/>
    </xf>
    <xf numFmtId="3" fontId="12" fillId="0" borderId="59" xfId="0" applyNumberFormat="1" applyFont="1" applyBorder="1" applyAlignment="1">
      <alignment wrapText="1"/>
    </xf>
    <xf numFmtId="3" fontId="4" fillId="0" borderId="69" xfId="0" applyNumberFormat="1" applyFont="1" applyBorder="1" applyAlignment="1">
      <alignment horizontal="right"/>
    </xf>
    <xf numFmtId="3" fontId="4" fillId="0" borderId="29" xfId="0" applyNumberFormat="1" applyFont="1" applyBorder="1" applyAlignment="1">
      <alignment horizontal="right"/>
    </xf>
    <xf numFmtId="3" fontId="4" fillId="0" borderId="44" xfId="0" applyNumberFormat="1" applyFont="1" applyBorder="1" applyAlignment="1">
      <alignment horizontal="right"/>
    </xf>
    <xf numFmtId="3" fontId="4" fillId="0" borderId="43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4" fillId="0" borderId="28" xfId="0" applyNumberFormat="1" applyFont="1" applyBorder="1" applyAlignment="1">
      <alignment horizontal="right"/>
    </xf>
    <xf numFmtId="3" fontId="4" fillId="0" borderId="51" xfId="0" applyNumberFormat="1" applyFont="1" applyBorder="1" applyAlignment="1">
      <alignment horizontal="right"/>
    </xf>
    <xf numFmtId="3" fontId="4" fillId="0" borderId="66" xfId="0" applyNumberFormat="1" applyFont="1" applyBorder="1" applyAlignment="1">
      <alignment horizontal="right"/>
    </xf>
    <xf numFmtId="3" fontId="4" fillId="0" borderId="75" xfId="0" applyNumberFormat="1" applyFont="1" applyBorder="1" applyAlignment="1">
      <alignment horizontal="right"/>
    </xf>
    <xf numFmtId="3" fontId="4" fillId="0" borderId="50" xfId="0" applyNumberFormat="1" applyFont="1" applyBorder="1" applyAlignment="1">
      <alignment horizontal="right"/>
    </xf>
    <xf numFmtId="3" fontId="4" fillId="0" borderId="23" xfId="0" applyNumberFormat="1" applyFont="1" applyBorder="1" applyAlignment="1">
      <alignment horizontal="right"/>
    </xf>
    <xf numFmtId="3" fontId="11" fillId="0" borderId="50" xfId="0" applyNumberFormat="1" applyFont="1" applyBorder="1" applyAlignment="1">
      <alignment wrapText="1"/>
    </xf>
    <xf numFmtId="0" fontId="3" fillId="0" borderId="63" xfId="0" applyFont="1" applyBorder="1" applyAlignment="1">
      <alignment horizontal="center"/>
    </xf>
    <xf numFmtId="3" fontId="11" fillId="0" borderId="81" xfId="0" applyNumberFormat="1" applyFont="1" applyBorder="1"/>
    <xf numFmtId="3" fontId="3" fillId="0" borderId="37" xfId="2" applyNumberFormat="1" applyFont="1" applyFill="1" applyBorder="1" applyAlignment="1">
      <alignment horizontal="left"/>
    </xf>
    <xf numFmtId="3" fontId="5" fillId="0" borderId="6" xfId="2" applyNumberFormat="1" applyFont="1" applyFill="1" applyBorder="1" applyAlignment="1">
      <alignment horizontal="left"/>
    </xf>
    <xf numFmtId="3" fontId="7" fillId="3" borderId="2" xfId="0" applyNumberFormat="1" applyFont="1" applyFill="1" applyBorder="1"/>
    <xf numFmtId="3" fontId="7" fillId="3" borderId="45" xfId="0" applyNumberFormat="1" applyFont="1" applyFill="1" applyBorder="1"/>
    <xf numFmtId="3" fontId="11" fillId="0" borderId="31" xfId="0" applyNumberFormat="1" applyFont="1" applyBorder="1" applyAlignment="1">
      <alignment horizontal="center"/>
    </xf>
    <xf numFmtId="3" fontId="11" fillId="0" borderId="61" xfId="0" applyNumberFormat="1" applyFont="1" applyBorder="1" applyAlignment="1">
      <alignment horizontal="center"/>
    </xf>
    <xf numFmtId="1" fontId="11" fillId="0" borderId="30" xfId="0" applyNumberFormat="1" applyFont="1" applyBorder="1"/>
    <xf numFmtId="3" fontId="4" fillId="0" borderId="9" xfId="0" applyNumberFormat="1" applyFont="1" applyBorder="1"/>
    <xf numFmtId="3" fontId="11" fillId="0" borderId="13" xfId="0" applyNumberFormat="1" applyFont="1" applyBorder="1"/>
    <xf numFmtId="3" fontId="11" fillId="3" borderId="22" xfId="0" applyNumberFormat="1" applyFont="1" applyFill="1" applyBorder="1" applyAlignment="1">
      <alignment horizontal="center"/>
    </xf>
    <xf numFmtId="3" fontId="11" fillId="3" borderId="55" xfId="0" applyNumberFormat="1" applyFont="1" applyFill="1" applyBorder="1" applyAlignment="1">
      <alignment horizontal="center"/>
    </xf>
    <xf numFmtId="3" fontId="11" fillId="3" borderId="39" xfId="0" applyNumberFormat="1" applyFont="1" applyFill="1" applyBorder="1"/>
    <xf numFmtId="3" fontId="11" fillId="3" borderId="25" xfId="0" applyNumberFormat="1" applyFont="1" applyFill="1" applyBorder="1"/>
    <xf numFmtId="3" fontId="11" fillId="3" borderId="14" xfId="0" applyNumberFormat="1" applyFont="1" applyFill="1" applyBorder="1" applyAlignment="1">
      <alignment horizontal="center"/>
    </xf>
    <xf numFmtId="3" fontId="11" fillId="3" borderId="56" xfId="0" applyNumberFormat="1" applyFont="1" applyFill="1" applyBorder="1" applyAlignment="1">
      <alignment horizontal="center"/>
    </xf>
    <xf numFmtId="3" fontId="5" fillId="0" borderId="55" xfId="0" applyNumberFormat="1" applyFont="1" applyBorder="1" applyAlignment="1">
      <alignment horizontal="center"/>
    </xf>
    <xf numFmtId="3" fontId="5" fillId="0" borderId="3" xfId="0" applyNumberFormat="1" applyFont="1" applyBorder="1"/>
    <xf numFmtId="3" fontId="5" fillId="0" borderId="44" xfId="1" applyNumberFormat="1" applyFont="1" applyFill="1" applyBorder="1"/>
    <xf numFmtId="3" fontId="5" fillId="0" borderId="75" xfId="1" applyNumberFormat="1" applyFont="1" applyFill="1" applyBorder="1"/>
    <xf numFmtId="3" fontId="11" fillId="3" borderId="27" xfId="0" applyNumberFormat="1" applyFont="1" applyFill="1" applyBorder="1"/>
    <xf numFmtId="3" fontId="12" fillId="3" borderId="10" xfId="0" applyNumberFormat="1" applyFont="1" applyFill="1" applyBorder="1"/>
    <xf numFmtId="0" fontId="16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7" xfId="0" applyBorder="1" applyAlignment="1">
      <alignment horizontal="center"/>
    </xf>
    <xf numFmtId="0" fontId="16" fillId="0" borderId="50" xfId="0" applyFont="1" applyBorder="1" applyAlignment="1">
      <alignment horizontal="left"/>
    </xf>
    <xf numFmtId="0" fontId="0" fillId="0" borderId="46" xfId="0" applyBorder="1"/>
    <xf numFmtId="0" fontId="0" fillId="0" borderId="22" xfId="0" applyBorder="1"/>
    <xf numFmtId="0" fontId="0" fillId="0" borderId="25" xfId="0" applyBorder="1"/>
    <xf numFmtId="3" fontId="0" fillId="0" borderId="51" xfId="0" applyNumberFormat="1" applyBorder="1"/>
    <xf numFmtId="3" fontId="11" fillId="2" borderId="18" xfId="0" applyNumberFormat="1" applyFont="1" applyFill="1" applyBorder="1"/>
    <xf numFmtId="3" fontId="11" fillId="3" borderId="34" xfId="0" applyNumberFormat="1" applyFont="1" applyFill="1" applyBorder="1" applyAlignment="1">
      <alignment horizontal="center"/>
    </xf>
    <xf numFmtId="3" fontId="11" fillId="3" borderId="57" xfId="0" applyNumberFormat="1" applyFont="1" applyFill="1" applyBorder="1" applyAlignment="1">
      <alignment horizontal="center"/>
    </xf>
    <xf numFmtId="3" fontId="11" fillId="3" borderId="42" xfId="0" applyNumberFormat="1" applyFont="1" applyFill="1" applyBorder="1"/>
    <xf numFmtId="3" fontId="4" fillId="0" borderId="0" xfId="2" applyNumberFormat="1" applyFont="1" applyFill="1" applyBorder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/>
    </xf>
    <xf numFmtId="3" fontId="4" fillId="0" borderId="61" xfId="0" applyNumberFormat="1" applyFont="1" applyBorder="1" applyAlignment="1">
      <alignment horizontal="right"/>
    </xf>
    <xf numFmtId="3" fontId="4" fillId="0" borderId="47" xfId="0" applyNumberFormat="1" applyFont="1" applyBorder="1" applyAlignment="1">
      <alignment horizontal="center"/>
    </xf>
    <xf numFmtId="3" fontId="4" fillId="0" borderId="31" xfId="0" applyNumberFormat="1" applyFont="1" applyBorder="1" applyAlignment="1">
      <alignment horizontal="center"/>
    </xf>
    <xf numFmtId="3" fontId="4" fillId="0" borderId="4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wrapText="1"/>
    </xf>
    <xf numFmtId="3" fontId="8" fillId="0" borderId="12" xfId="0" applyNumberFormat="1" applyFont="1" applyBorder="1" applyAlignment="1">
      <alignment wrapText="1"/>
    </xf>
    <xf numFmtId="3" fontId="8" fillId="0" borderId="59" xfId="0" applyNumberFormat="1" applyFont="1" applyBorder="1" applyAlignment="1">
      <alignment wrapText="1"/>
    </xf>
    <xf numFmtId="3" fontId="8" fillId="0" borderId="13" xfId="0" applyNumberFormat="1" applyFont="1" applyBorder="1" applyAlignment="1">
      <alignment wrapText="1"/>
    </xf>
    <xf numFmtId="3" fontId="11" fillId="0" borderId="39" xfId="0" applyNumberFormat="1" applyFont="1" applyBorder="1" applyAlignment="1">
      <alignment wrapText="1"/>
    </xf>
    <xf numFmtId="3" fontId="4" fillId="0" borderId="52" xfId="2" applyNumberFormat="1" applyFont="1" applyFill="1" applyBorder="1" applyAlignment="1">
      <alignment horizontal="center" wrapText="1"/>
    </xf>
    <xf numFmtId="3" fontId="4" fillId="0" borderId="52" xfId="0" applyNumberFormat="1" applyFont="1" applyBorder="1" applyAlignment="1">
      <alignment horizontal="center" wrapText="1"/>
    </xf>
    <xf numFmtId="3" fontId="4" fillId="0" borderId="52" xfId="0" applyNumberFormat="1" applyFont="1" applyBorder="1" applyAlignment="1">
      <alignment horizontal="center"/>
    </xf>
    <xf numFmtId="3" fontId="4" fillId="0" borderId="55" xfId="0" applyNumberFormat="1" applyFont="1" applyBorder="1" applyAlignment="1">
      <alignment horizontal="right"/>
    </xf>
    <xf numFmtId="3" fontId="4" fillId="0" borderId="46" xfId="0" applyNumberFormat="1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right"/>
    </xf>
    <xf numFmtId="3" fontId="12" fillId="3" borderId="53" xfId="0" applyNumberFormat="1" applyFont="1" applyFill="1" applyBorder="1"/>
    <xf numFmtId="3" fontId="7" fillId="3" borderId="33" xfId="0" applyNumberFormat="1" applyFont="1" applyFill="1" applyBorder="1"/>
    <xf numFmtId="3" fontId="12" fillId="3" borderId="63" xfId="0" applyNumberFormat="1" applyFont="1" applyFill="1" applyBorder="1"/>
    <xf numFmtId="3" fontId="4" fillId="0" borderId="81" xfId="0" applyNumberFormat="1" applyFont="1" applyBorder="1"/>
    <xf numFmtId="3" fontId="4" fillId="0" borderId="57" xfId="0" applyNumberFormat="1" applyFont="1" applyBorder="1"/>
    <xf numFmtId="3" fontId="9" fillId="0" borderId="22" xfId="0" applyNumberFormat="1" applyFont="1" applyBorder="1"/>
    <xf numFmtId="3" fontId="9" fillId="0" borderId="25" xfId="0" applyNumberFormat="1" applyFont="1" applyBorder="1"/>
    <xf numFmtId="3" fontId="9" fillId="0" borderId="46" xfId="0" applyNumberFormat="1" applyFont="1" applyBorder="1"/>
    <xf numFmtId="3" fontId="9" fillId="0" borderId="52" xfId="0" applyNumberFormat="1" applyFont="1" applyBorder="1"/>
    <xf numFmtId="3" fontId="9" fillId="0" borderId="24" xfId="0" applyNumberFormat="1" applyFont="1" applyBorder="1"/>
    <xf numFmtId="3" fontId="9" fillId="0" borderId="1" xfId="0" applyNumberFormat="1" applyFont="1" applyBorder="1"/>
    <xf numFmtId="3" fontId="9" fillId="0" borderId="11" xfId="0" applyNumberFormat="1" applyFont="1" applyBorder="1"/>
    <xf numFmtId="3" fontId="9" fillId="0" borderId="10" xfId="0" applyNumberFormat="1" applyFont="1" applyBorder="1"/>
    <xf numFmtId="3" fontId="9" fillId="0" borderId="53" xfId="0" applyNumberFormat="1" applyFont="1" applyBorder="1"/>
    <xf numFmtId="3" fontId="9" fillId="0" borderId="2" xfId="0" applyNumberFormat="1" applyFont="1" applyBorder="1"/>
    <xf numFmtId="3" fontId="3" fillId="0" borderId="55" xfId="1" applyNumberFormat="1" applyFont="1" applyFill="1" applyBorder="1"/>
    <xf numFmtId="3" fontId="3" fillId="0" borderId="46" xfId="1" applyNumberFormat="1" applyFont="1" applyFill="1" applyBorder="1"/>
    <xf numFmtId="3" fontId="3" fillId="0" borderId="22" xfId="1" applyNumberFormat="1" applyFont="1" applyFill="1" applyBorder="1"/>
    <xf numFmtId="3" fontId="7" fillId="3" borderId="13" xfId="0" applyNumberFormat="1" applyFont="1" applyFill="1" applyBorder="1"/>
    <xf numFmtId="3" fontId="11" fillId="3" borderId="36" xfId="0" applyNumberFormat="1" applyFont="1" applyFill="1" applyBorder="1"/>
    <xf numFmtId="3" fontId="11" fillId="3" borderId="49" xfId="0" applyNumberFormat="1" applyFont="1" applyFill="1" applyBorder="1"/>
    <xf numFmtId="3" fontId="5" fillId="0" borderId="10" xfId="2" applyNumberFormat="1" applyFont="1" applyFill="1" applyBorder="1" applyAlignment="1"/>
    <xf numFmtId="0" fontId="6" fillId="0" borderId="33" xfId="0" applyFont="1" applyBorder="1" applyAlignment="1">
      <alignment horizontal="left" wrapText="1"/>
    </xf>
    <xf numFmtId="14" fontId="3" fillId="0" borderId="49" xfId="0" applyNumberFormat="1" applyFont="1" applyBorder="1" applyAlignment="1">
      <alignment horizontal="center" wrapText="1"/>
    </xf>
    <xf numFmtId="0" fontId="6" fillId="0" borderId="39" xfId="0" applyFont="1" applyBorder="1" applyAlignment="1">
      <alignment horizontal="left" wrapText="1"/>
    </xf>
    <xf numFmtId="0" fontId="3" fillId="0" borderId="52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3" fontId="5" fillId="0" borderId="22" xfId="4" applyNumberFormat="1" applyFont="1" applyFill="1" applyBorder="1" applyAlignment="1">
      <alignment horizontal="center"/>
    </xf>
    <xf numFmtId="0" fontId="6" fillId="0" borderId="50" xfId="0" applyFont="1" applyBorder="1" applyAlignment="1">
      <alignment horizontal="left" wrapText="1"/>
    </xf>
    <xf numFmtId="14" fontId="3" fillId="0" borderId="23" xfId="0" applyNumberFormat="1" applyFont="1" applyBorder="1" applyAlignment="1">
      <alignment horizontal="center" wrapText="1"/>
    </xf>
    <xf numFmtId="0" fontId="3" fillId="0" borderId="34" xfId="0" applyFont="1" applyBorder="1" applyAlignment="1">
      <alignment horizontal="left"/>
    </xf>
    <xf numFmtId="3" fontId="4" fillId="0" borderId="33" xfId="0" applyNumberFormat="1" applyFont="1" applyBorder="1" applyAlignment="1">
      <alignment horizontal="left" wrapText="1"/>
    </xf>
    <xf numFmtId="3" fontId="3" fillId="0" borderId="63" xfId="0" applyNumberFormat="1" applyFont="1" applyBorder="1" applyAlignment="1">
      <alignment horizontal="center" wrapText="1"/>
    </xf>
    <xf numFmtId="3" fontId="3" fillId="0" borderId="83" xfId="0" applyNumberFormat="1" applyFont="1" applyBorder="1" applyAlignment="1">
      <alignment horizontal="center" wrapText="1"/>
    </xf>
    <xf numFmtId="0" fontId="3" fillId="0" borderId="49" xfId="0" applyFont="1" applyBorder="1" applyAlignment="1">
      <alignment horizontal="center" wrapText="1"/>
    </xf>
    <xf numFmtId="0" fontId="0" fillId="0" borderId="26" xfId="0" applyBorder="1"/>
    <xf numFmtId="165" fontId="5" fillId="0" borderId="4" xfId="4" applyNumberFormat="1" applyFont="1" applyFill="1" applyBorder="1" applyAlignment="1">
      <alignment horizontal="left"/>
    </xf>
    <xf numFmtId="164" fontId="5" fillId="0" borderId="4" xfId="1" applyNumberFormat="1" applyFont="1" applyFill="1" applyBorder="1"/>
    <xf numFmtId="0" fontId="5" fillId="0" borderId="46" xfId="0" applyFont="1" applyBorder="1" applyAlignment="1">
      <alignment horizontal="left"/>
    </xf>
    <xf numFmtId="164" fontId="3" fillId="0" borderId="22" xfId="1" applyNumberFormat="1" applyFont="1" applyFill="1" applyBorder="1"/>
    <xf numFmtId="3" fontId="11" fillId="3" borderId="53" xfId="0" applyNumberFormat="1" applyFont="1" applyFill="1" applyBorder="1"/>
    <xf numFmtId="1" fontId="13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63" xfId="0" applyFont="1" applyBorder="1" applyAlignment="1">
      <alignment horizontal="center" wrapText="1"/>
    </xf>
    <xf numFmtId="3" fontId="4" fillId="0" borderId="53" xfId="2" applyNumberFormat="1" applyFont="1" applyFill="1" applyBorder="1" applyAlignment="1">
      <alignment wrapText="1"/>
    </xf>
    <xf numFmtId="3" fontId="7" fillId="0" borderId="53" xfId="0" applyNumberFormat="1" applyFont="1" applyBorder="1" applyAlignment="1">
      <alignment horizontal="center"/>
    </xf>
    <xf numFmtId="3" fontId="7" fillId="0" borderId="53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left" wrapText="1"/>
    </xf>
    <xf numFmtId="3" fontId="5" fillId="0" borderId="2" xfId="0" applyNumberFormat="1" applyFont="1" applyBorder="1" applyAlignment="1">
      <alignment horizontal="left" wrapText="1"/>
    </xf>
    <xf numFmtId="3" fontId="2" fillId="0" borderId="1" xfId="0" applyNumberFormat="1" applyFont="1" applyBorder="1"/>
    <xf numFmtId="0" fontId="16" fillId="0" borderId="73" xfId="0" applyFont="1" applyBorder="1" applyAlignment="1">
      <alignment horizontal="left"/>
    </xf>
    <xf numFmtId="0" fontId="16" fillId="0" borderId="47" xfId="0" applyFont="1" applyBorder="1"/>
    <xf numFmtId="0" fontId="0" fillId="0" borderId="47" xfId="0" applyBorder="1"/>
    <xf numFmtId="0" fontId="16" fillId="0" borderId="48" xfId="0" applyFont="1" applyBorder="1"/>
    <xf numFmtId="0" fontId="13" fillId="0" borderId="0" xfId="0" applyFont="1"/>
    <xf numFmtId="0" fontId="3" fillId="0" borderId="73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left" wrapText="1"/>
    </xf>
    <xf numFmtId="6" fontId="5" fillId="0" borderId="85" xfId="0" applyNumberFormat="1" applyFont="1" applyBorder="1" applyAlignment="1">
      <alignment horizontal="center" wrapText="1"/>
    </xf>
    <xf numFmtId="2" fontId="5" fillId="0" borderId="85" xfId="0" applyNumberFormat="1" applyFont="1" applyBorder="1" applyAlignment="1">
      <alignment horizontal="center" wrapText="1"/>
    </xf>
    <xf numFmtId="0" fontId="5" fillId="0" borderId="86" xfId="0" applyFont="1" applyBorder="1" applyAlignment="1">
      <alignment wrapText="1"/>
    </xf>
    <xf numFmtId="0" fontId="5" fillId="0" borderId="47" xfId="0" applyFont="1" applyBorder="1" applyAlignment="1">
      <alignment horizontal="left" wrapText="1"/>
    </xf>
    <xf numFmtId="6" fontId="5" fillId="0" borderId="31" xfId="0" applyNumberFormat="1" applyFont="1" applyBorder="1" applyAlignment="1">
      <alignment horizontal="center" wrapText="1"/>
    </xf>
    <xf numFmtId="2" fontId="5" fillId="0" borderId="31" xfId="0" applyNumberFormat="1" applyFont="1" applyBorder="1" applyAlignment="1">
      <alignment horizontal="center" wrapText="1"/>
    </xf>
    <xf numFmtId="0" fontId="5" fillId="0" borderId="40" xfId="0" applyFont="1" applyBorder="1" applyAlignment="1">
      <alignment wrapText="1"/>
    </xf>
    <xf numFmtId="0" fontId="5" fillId="0" borderId="47" xfId="0" applyFont="1" applyBorder="1" applyAlignment="1">
      <alignment horizontal="center" wrapText="1"/>
    </xf>
    <xf numFmtId="0" fontId="5" fillId="0" borderId="40" xfId="0" applyFont="1" applyBorder="1" applyAlignment="1">
      <alignment vertical="top" wrapText="1"/>
    </xf>
    <xf numFmtId="0" fontId="5" fillId="0" borderId="85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5" fillId="0" borderId="87" xfId="0" applyFont="1" applyBorder="1" applyAlignment="1">
      <alignment horizontal="left" wrapText="1"/>
    </xf>
    <xf numFmtId="6" fontId="5" fillId="0" borderId="88" xfId="0" applyNumberFormat="1" applyFont="1" applyBorder="1" applyAlignment="1">
      <alignment horizontal="center" wrapText="1"/>
    </xf>
    <xf numFmtId="2" fontId="5" fillId="0" borderId="88" xfId="0" applyNumberFormat="1" applyFont="1" applyBorder="1" applyAlignment="1">
      <alignment horizontal="center" wrapText="1"/>
    </xf>
    <xf numFmtId="6" fontId="5" fillId="0" borderId="89" xfId="0" applyNumberFormat="1" applyFont="1" applyBorder="1" applyAlignment="1">
      <alignment wrapText="1"/>
    </xf>
    <xf numFmtId="0" fontId="13" fillId="0" borderId="61" xfId="0" applyFont="1" applyBorder="1"/>
    <xf numFmtId="166" fontId="5" fillId="0" borderId="85" xfId="0" applyNumberFormat="1" applyFont="1" applyBorder="1" applyAlignment="1">
      <alignment horizontal="center" wrapText="1"/>
    </xf>
    <xf numFmtId="0" fontId="5" fillId="0" borderId="86" xfId="0" applyFont="1" applyBorder="1"/>
    <xf numFmtId="0" fontId="3" fillId="0" borderId="31" xfId="0" applyFont="1" applyBorder="1" applyAlignment="1">
      <alignment horizontal="center" wrapText="1"/>
    </xf>
    <xf numFmtId="0" fontId="5" fillId="0" borderId="40" xfId="0" applyFont="1" applyBorder="1"/>
    <xf numFmtId="6" fontId="5" fillId="0" borderId="85" xfId="0" applyNumberFormat="1" applyFont="1" applyBorder="1" applyAlignment="1">
      <alignment horizontal="center"/>
    </xf>
    <xf numFmtId="0" fontId="6" fillId="0" borderId="0" xfId="0" applyFont="1"/>
    <xf numFmtId="0" fontId="5" fillId="0" borderId="31" xfId="0" applyFont="1" applyBorder="1" applyAlignment="1">
      <alignment horizontal="center"/>
    </xf>
    <xf numFmtId="2" fontId="5" fillId="0" borderId="41" xfId="0" applyNumberFormat="1" applyFont="1" applyBorder="1" applyAlignment="1">
      <alignment horizontal="center" wrapText="1"/>
    </xf>
    <xf numFmtId="166" fontId="5" fillId="0" borderId="85" xfId="0" applyNumberFormat="1" applyFont="1" applyBorder="1" applyAlignment="1">
      <alignment horizontal="center"/>
    </xf>
    <xf numFmtId="0" fontId="5" fillId="0" borderId="86" xfId="0" applyFont="1" applyBorder="1" applyAlignment="1">
      <alignment vertical="top" wrapText="1"/>
    </xf>
    <xf numFmtId="0" fontId="5" fillId="0" borderId="13" xfId="0" applyFont="1" applyBorder="1" applyAlignment="1">
      <alignment horizontal="left" wrapText="1"/>
    </xf>
    <xf numFmtId="166" fontId="5" fillId="0" borderId="31" xfId="0" applyNumberFormat="1" applyFont="1" applyBorder="1" applyAlignment="1">
      <alignment horizontal="center"/>
    </xf>
    <xf numFmtId="0" fontId="5" fillId="0" borderId="31" xfId="0" applyFont="1" applyBorder="1"/>
    <xf numFmtId="0" fontId="5" fillId="0" borderId="9" xfId="0" applyFont="1" applyBorder="1" applyAlignment="1">
      <alignment vertical="top" wrapText="1"/>
    </xf>
    <xf numFmtId="0" fontId="5" fillId="0" borderId="90" xfId="0" applyFont="1" applyBorder="1" applyAlignment="1">
      <alignment horizontal="center" wrapText="1"/>
    </xf>
    <xf numFmtId="6" fontId="5" fillId="0" borderId="91" xfId="0" applyNumberFormat="1" applyFont="1" applyBorder="1" applyAlignment="1">
      <alignment horizontal="center" wrapText="1"/>
    </xf>
    <xf numFmtId="0" fontId="5" fillId="0" borderId="91" xfId="0" applyFont="1" applyBorder="1"/>
    <xf numFmtId="2" fontId="5" fillId="0" borderId="91" xfId="0" applyNumberFormat="1" applyFont="1" applyBorder="1" applyAlignment="1">
      <alignment horizontal="center" wrapText="1"/>
    </xf>
    <xf numFmtId="0" fontId="5" fillId="0" borderId="48" xfId="0" applyFont="1" applyBorder="1" applyAlignment="1">
      <alignment horizontal="center" wrapText="1"/>
    </xf>
    <xf numFmtId="0" fontId="6" fillId="0" borderId="92" xfId="0" applyFont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1" fillId="0" borderId="33" xfId="0" applyFont="1" applyBorder="1" applyAlignment="1">
      <alignment wrapText="1"/>
    </xf>
    <xf numFmtId="166" fontId="11" fillId="0" borderId="63" xfId="0" applyNumberFormat="1" applyFont="1" applyBorder="1" applyAlignment="1">
      <alignment horizontal="center" wrapText="1"/>
    </xf>
    <xf numFmtId="0" fontId="11" fillId="0" borderId="63" xfId="0" applyFont="1" applyBorder="1" applyAlignment="1">
      <alignment horizontal="center" wrapText="1"/>
    </xf>
    <xf numFmtId="0" fontId="11" fillId="0" borderId="63" xfId="0" applyFont="1" applyBorder="1"/>
    <xf numFmtId="0" fontId="11" fillId="0" borderId="49" xfId="0" applyFont="1" applyBorder="1"/>
    <xf numFmtId="0" fontId="12" fillId="0" borderId="13" xfId="0" applyFont="1" applyBorder="1" applyAlignment="1">
      <alignment wrapText="1"/>
    </xf>
    <xf numFmtId="166" fontId="12" fillId="0" borderId="0" xfId="0" applyNumberFormat="1" applyFont="1"/>
    <xf numFmtId="0" fontId="12" fillId="0" borderId="0" xfId="0" applyFont="1" applyAlignment="1">
      <alignment horizontal="center"/>
    </xf>
    <xf numFmtId="0" fontId="12" fillId="0" borderId="9" xfId="0" applyFont="1" applyBorder="1"/>
    <xf numFmtId="0" fontId="12" fillId="0" borderId="13" xfId="0" applyFont="1" applyBorder="1"/>
    <xf numFmtId="0" fontId="12" fillId="0" borderId="90" xfId="0" applyFont="1" applyBorder="1"/>
    <xf numFmtId="166" fontId="12" fillId="0" borderId="16" xfId="0" applyNumberFormat="1" applyFont="1" applyBorder="1"/>
    <xf numFmtId="0" fontId="12" fillId="0" borderId="16" xfId="0" applyFont="1" applyBorder="1" applyAlignment="1">
      <alignment horizontal="center"/>
    </xf>
    <xf numFmtId="0" fontId="12" fillId="0" borderId="16" xfId="0" applyFont="1" applyBorder="1"/>
    <xf numFmtId="0" fontId="12" fillId="0" borderId="93" xfId="0" applyFont="1" applyBorder="1"/>
    <xf numFmtId="0" fontId="12" fillId="0" borderId="94" xfId="0" applyFont="1" applyBorder="1" applyAlignment="1">
      <alignment wrapText="1"/>
    </xf>
    <xf numFmtId="166" fontId="12" fillId="0" borderId="95" xfId="0" applyNumberFormat="1" applyFont="1" applyBorder="1"/>
    <xf numFmtId="0" fontId="12" fillId="0" borderId="95" xfId="0" applyFont="1" applyBorder="1" applyAlignment="1">
      <alignment horizontal="center"/>
    </xf>
    <xf numFmtId="0" fontId="12" fillId="0" borderId="95" xfId="0" applyFont="1" applyBorder="1"/>
    <xf numFmtId="0" fontId="12" fillId="0" borderId="96" xfId="0" applyFont="1" applyBorder="1"/>
    <xf numFmtId="0" fontId="12" fillId="0" borderId="50" xfId="0" applyFont="1" applyBorder="1" applyAlignment="1">
      <alignment wrapText="1"/>
    </xf>
    <xf numFmtId="166" fontId="12" fillId="0" borderId="51" xfId="0" applyNumberFormat="1" applyFont="1" applyBorder="1"/>
    <xf numFmtId="0" fontId="12" fillId="0" borderId="51" xfId="0" applyFont="1" applyBorder="1" applyAlignment="1">
      <alignment horizontal="center"/>
    </xf>
    <xf numFmtId="0" fontId="12" fillId="0" borderId="51" xfId="0" applyFont="1" applyBorder="1"/>
    <xf numFmtId="0" fontId="12" fillId="0" borderId="23" xfId="0" applyFont="1" applyBorder="1"/>
    <xf numFmtId="0" fontId="12" fillId="0" borderId="94" xfId="0" applyFont="1" applyBorder="1" applyAlignment="1">
      <alignment vertical="top"/>
    </xf>
    <xf numFmtId="166" fontId="12" fillId="0" borderId="95" xfId="0" applyNumberFormat="1" applyFont="1" applyBorder="1" applyAlignment="1">
      <alignment vertical="top"/>
    </xf>
    <xf numFmtId="0" fontId="12" fillId="0" borderId="95" xfId="0" applyFont="1" applyBorder="1" applyAlignment="1">
      <alignment horizontal="center" vertical="top"/>
    </xf>
    <xf numFmtId="0" fontId="12" fillId="0" borderId="95" xfId="0" applyFont="1" applyBorder="1" applyAlignment="1">
      <alignment vertical="top" wrapText="1"/>
    </xf>
    <xf numFmtId="0" fontId="12" fillId="0" borderId="96" xfId="0" applyFont="1" applyBorder="1" applyAlignment="1">
      <alignment vertical="top" wrapText="1"/>
    </xf>
    <xf numFmtId="0" fontId="12" fillId="0" borderId="67" xfId="0" applyFont="1" applyBorder="1"/>
    <xf numFmtId="166" fontId="12" fillId="0" borderId="81" xfId="0" applyNumberFormat="1" applyFont="1" applyBorder="1"/>
    <xf numFmtId="0" fontId="12" fillId="0" borderId="81" xfId="0" applyFont="1" applyBorder="1" applyAlignment="1">
      <alignment horizontal="center"/>
    </xf>
    <xf numFmtId="0" fontId="12" fillId="0" borderId="81" xfId="0" applyFont="1" applyBorder="1"/>
    <xf numFmtId="0" fontId="12" fillId="0" borderId="72" xfId="0" applyFont="1" applyBorder="1"/>
    <xf numFmtId="166" fontId="11" fillId="0" borderId="63" xfId="0" applyNumberFormat="1" applyFont="1" applyBorder="1"/>
    <xf numFmtId="0" fontId="11" fillId="0" borderId="63" xfId="0" applyFont="1" applyBorder="1" applyAlignment="1">
      <alignment horizontal="center"/>
    </xf>
    <xf numFmtId="0" fontId="11" fillId="0" borderId="63" xfId="0" applyFont="1" applyBorder="1" applyAlignment="1">
      <alignment wrapText="1"/>
    </xf>
    <xf numFmtId="0" fontId="11" fillId="0" borderId="49" xfId="0" applyFont="1" applyBorder="1" applyAlignment="1">
      <alignment wrapText="1"/>
    </xf>
    <xf numFmtId="0" fontId="12" fillId="0" borderId="59" xfId="0" applyFont="1" applyBorder="1" applyAlignment="1">
      <alignment wrapText="1"/>
    </xf>
    <xf numFmtId="166" fontId="12" fillId="0" borderId="69" xfId="0" applyNumberFormat="1" applyFont="1" applyBorder="1"/>
    <xf numFmtId="0" fontId="12" fillId="0" borderId="69" xfId="0" applyFont="1" applyBorder="1" applyAlignment="1">
      <alignment horizontal="center"/>
    </xf>
    <xf numFmtId="0" fontId="12" fillId="0" borderId="69" xfId="0" applyFont="1" applyBorder="1"/>
    <xf numFmtId="0" fontId="12" fillId="0" borderId="64" xfId="0" applyFont="1" applyBorder="1"/>
    <xf numFmtId="0" fontId="12" fillId="0" borderId="33" xfId="0" applyFont="1" applyBorder="1"/>
    <xf numFmtId="166" fontId="12" fillId="0" borderId="63" xfId="0" applyNumberFormat="1" applyFont="1" applyBorder="1"/>
    <xf numFmtId="0" fontId="12" fillId="0" borderId="63" xfId="0" applyFont="1" applyBorder="1" applyAlignment="1">
      <alignment horizontal="center"/>
    </xf>
    <xf numFmtId="0" fontId="12" fillId="0" borderId="63" xfId="0" applyFont="1" applyBorder="1"/>
    <xf numFmtId="3" fontId="4" fillId="0" borderId="13" xfId="0" applyNumberFormat="1" applyFont="1" applyBorder="1"/>
    <xf numFmtId="0" fontId="4" fillId="0" borderId="22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14" fontId="3" fillId="0" borderId="22" xfId="0" applyNumberFormat="1" applyFont="1" applyBorder="1" applyAlignment="1">
      <alignment horizontal="center" wrapText="1"/>
    </xf>
    <xf numFmtId="3" fontId="7" fillId="0" borderId="5" xfId="2" applyNumberFormat="1" applyFont="1" applyFill="1" applyBorder="1" applyAlignment="1">
      <alignment horizontal="center" wrapText="1"/>
    </xf>
    <xf numFmtId="3" fontId="7" fillId="0" borderId="5" xfId="0" applyNumberFormat="1" applyFont="1" applyBorder="1" applyAlignment="1">
      <alignment horizontal="center" wrapText="1"/>
    </xf>
    <xf numFmtId="3" fontId="4" fillId="0" borderId="4" xfId="2" applyNumberFormat="1" applyFont="1" applyFill="1" applyBorder="1" applyAlignment="1">
      <alignment horizontal="center" wrapText="1"/>
    </xf>
    <xf numFmtId="3" fontId="4" fillId="0" borderId="4" xfId="0" applyNumberFormat="1" applyFont="1" applyBorder="1" applyAlignment="1">
      <alignment horizontal="center" wrapText="1"/>
    </xf>
    <xf numFmtId="3" fontId="4" fillId="0" borderId="74" xfId="2" applyNumberFormat="1" applyFont="1" applyFill="1" applyBorder="1" applyAlignment="1">
      <alignment horizontal="center" wrapText="1"/>
    </xf>
    <xf numFmtId="3" fontId="4" fillId="0" borderId="74" xfId="0" applyNumberFormat="1" applyFont="1" applyBorder="1" applyAlignment="1">
      <alignment horizontal="center" wrapText="1"/>
    </xf>
    <xf numFmtId="3" fontId="4" fillId="0" borderId="74" xfId="0" applyNumberFormat="1" applyFont="1" applyBorder="1" applyAlignment="1">
      <alignment horizontal="right"/>
    </xf>
    <xf numFmtId="0" fontId="0" fillId="0" borderId="50" xfId="0" applyBorder="1" applyAlignment="1">
      <alignment horizontal="center"/>
    </xf>
    <xf numFmtId="3" fontId="8" fillId="0" borderId="55" xfId="0" applyNumberFormat="1" applyFont="1" applyBorder="1" applyAlignment="1">
      <alignment wrapText="1"/>
    </xf>
    <xf numFmtId="3" fontId="8" fillId="0" borderId="3" xfId="0" applyNumberFormat="1" applyFont="1" applyBorder="1" applyAlignment="1">
      <alignment wrapText="1"/>
    </xf>
    <xf numFmtId="3" fontId="8" fillId="0" borderId="61" xfId="0" applyNumberFormat="1" applyFont="1" applyBorder="1" applyAlignment="1">
      <alignment wrapText="1"/>
    </xf>
    <xf numFmtId="3" fontId="11" fillId="0" borderId="55" xfId="0" applyNumberFormat="1" applyFont="1" applyBorder="1" applyAlignment="1">
      <alignment wrapText="1"/>
    </xf>
    <xf numFmtId="3" fontId="7" fillId="3" borderId="3" xfId="0" applyNumberFormat="1" applyFont="1" applyFill="1" applyBorder="1"/>
    <xf numFmtId="3" fontId="7" fillId="0" borderId="3" xfId="0" applyNumberFormat="1" applyFont="1" applyBorder="1"/>
    <xf numFmtId="3" fontId="7" fillId="0" borderId="44" xfId="0" applyNumberFormat="1" applyFont="1" applyBorder="1"/>
    <xf numFmtId="3" fontId="3" fillId="2" borderId="57" xfId="0" applyNumberFormat="1" applyFont="1" applyFill="1" applyBorder="1"/>
    <xf numFmtId="3" fontId="7" fillId="0" borderId="61" xfId="0" applyNumberFormat="1" applyFont="1" applyBorder="1"/>
    <xf numFmtId="3" fontId="7" fillId="3" borderId="57" xfId="0" applyNumberFormat="1" applyFont="1" applyFill="1" applyBorder="1"/>
    <xf numFmtId="0" fontId="6" fillId="0" borderId="34" xfId="0" applyFont="1" applyBorder="1" applyAlignment="1">
      <alignment horizontal="center" wrapText="1"/>
    </xf>
    <xf numFmtId="3" fontId="8" fillId="0" borderId="5" xfId="0" applyNumberFormat="1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3" fontId="8" fillId="0" borderId="4" xfId="0" applyNumberFormat="1" applyFont="1" applyBorder="1" applyAlignment="1">
      <alignment horizontal="center" wrapText="1"/>
    </xf>
    <xf numFmtId="3" fontId="8" fillId="0" borderId="31" xfId="0" applyNumberFormat="1" applyFont="1" applyBorder="1" applyAlignment="1">
      <alignment horizontal="center" wrapText="1"/>
    </xf>
    <xf numFmtId="3" fontId="11" fillId="0" borderId="22" xfId="0" applyNumberFormat="1" applyFont="1" applyBorder="1" applyAlignment="1">
      <alignment horizontal="center" wrapText="1"/>
    </xf>
    <xf numFmtId="3" fontId="7" fillId="3" borderId="1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31" xfId="0" applyNumberFormat="1" applyFont="1" applyBorder="1" applyAlignment="1">
      <alignment horizontal="center"/>
    </xf>
    <xf numFmtId="3" fontId="7" fillId="3" borderId="34" xfId="0" applyNumberFormat="1" applyFont="1" applyFill="1" applyBorder="1" applyAlignment="1">
      <alignment horizontal="center"/>
    </xf>
    <xf numFmtId="3" fontId="4" fillId="3" borderId="34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3" fontId="12" fillId="0" borderId="5" xfId="0" applyNumberFormat="1" applyFont="1" applyBorder="1" applyAlignment="1">
      <alignment horizontal="center" wrapText="1"/>
    </xf>
    <xf numFmtId="3" fontId="12" fillId="0" borderId="4" xfId="0" applyNumberFormat="1" applyFont="1" applyBorder="1" applyAlignment="1">
      <alignment horizontal="center" wrapText="1"/>
    </xf>
    <xf numFmtId="3" fontId="11" fillId="0" borderId="74" xfId="0" applyNumberFormat="1" applyFont="1" applyBorder="1" applyAlignment="1">
      <alignment horizontal="center" wrapText="1"/>
    </xf>
    <xf numFmtId="3" fontId="7" fillId="3" borderId="4" xfId="0" applyNumberFormat="1" applyFont="1" applyFill="1" applyBorder="1" applyAlignment="1">
      <alignment horizontal="center"/>
    </xf>
    <xf numFmtId="0" fontId="6" fillId="0" borderId="24" xfId="0" applyFont="1" applyBorder="1" applyAlignment="1">
      <alignment horizontal="center" wrapText="1"/>
    </xf>
    <xf numFmtId="3" fontId="12" fillId="0" borderId="6" xfId="0" applyNumberFormat="1" applyFont="1" applyBorder="1" applyAlignment="1">
      <alignment horizontal="center" wrapText="1"/>
    </xf>
    <xf numFmtId="3" fontId="12" fillId="0" borderId="29" xfId="0" applyNumberFormat="1" applyFont="1" applyBorder="1" applyAlignment="1">
      <alignment horizontal="center" wrapText="1"/>
    </xf>
    <xf numFmtId="3" fontId="11" fillId="0" borderId="66" xfId="0" applyNumberFormat="1" applyFont="1" applyBorder="1" applyAlignment="1">
      <alignment horizontal="center" wrapText="1"/>
    </xf>
    <xf numFmtId="3" fontId="7" fillId="0" borderId="2" xfId="0" applyNumberFormat="1" applyFont="1" applyBorder="1" applyAlignment="1">
      <alignment horizontal="center"/>
    </xf>
    <xf numFmtId="3" fontId="7" fillId="3" borderId="29" xfId="0" applyNumberFormat="1" applyFont="1" applyFill="1" applyBorder="1" applyAlignment="1">
      <alignment horizontal="center"/>
    </xf>
    <xf numFmtId="3" fontId="3" fillId="2" borderId="36" xfId="0" applyNumberFormat="1" applyFont="1" applyFill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3" fontId="4" fillId="3" borderId="36" xfId="0" applyNumberFormat="1" applyFont="1" applyFill="1" applyBorder="1" applyAlignment="1">
      <alignment horizontal="center"/>
    </xf>
    <xf numFmtId="3" fontId="5" fillId="0" borderId="5" xfId="4" applyNumberFormat="1" applyFont="1" applyFill="1" applyBorder="1" applyAlignment="1">
      <alignment horizontal="center"/>
    </xf>
    <xf numFmtId="3" fontId="5" fillId="2" borderId="1" xfId="1" applyNumberFormat="1" applyFont="1" applyFill="1" applyBorder="1"/>
    <xf numFmtId="3" fontId="3" fillId="2" borderId="18" xfId="0" applyNumberFormat="1" applyFont="1" applyFill="1" applyBorder="1" applyAlignment="1">
      <alignment horizontal="center"/>
    </xf>
    <xf numFmtId="3" fontId="12" fillId="3" borderId="43" xfId="0" applyNumberFormat="1" applyFont="1" applyFill="1" applyBorder="1"/>
    <xf numFmtId="3" fontId="12" fillId="3" borderId="28" xfId="0" applyNumberFormat="1" applyFont="1" applyFill="1" applyBorder="1"/>
    <xf numFmtId="3" fontId="12" fillId="3" borderId="29" xfId="0" applyNumberFormat="1" applyFont="1" applyFill="1" applyBorder="1"/>
    <xf numFmtId="3" fontId="12" fillId="3" borderId="61" xfId="0" applyNumberFormat="1" applyFont="1" applyFill="1" applyBorder="1"/>
    <xf numFmtId="3" fontId="11" fillId="3" borderId="31" xfId="0" applyNumberFormat="1" applyFont="1" applyFill="1" applyBorder="1"/>
    <xf numFmtId="3" fontId="11" fillId="3" borderId="61" xfId="0" applyNumberFormat="1" applyFont="1" applyFill="1" applyBorder="1"/>
    <xf numFmtId="3" fontId="11" fillId="3" borderId="47" xfId="0" applyNumberFormat="1" applyFont="1" applyFill="1" applyBorder="1"/>
    <xf numFmtId="3" fontId="11" fillId="3" borderId="40" xfId="0" applyNumberFormat="1" applyFont="1" applyFill="1" applyBorder="1"/>
    <xf numFmtId="3" fontId="11" fillId="3" borderId="6" xfId="0" applyNumberFormat="1" applyFont="1" applyFill="1" applyBorder="1"/>
    <xf numFmtId="3" fontId="11" fillId="3" borderId="5" xfId="0" applyNumberFormat="1" applyFont="1" applyFill="1" applyBorder="1"/>
    <xf numFmtId="3" fontId="11" fillId="3" borderId="26" xfId="0" applyNumberFormat="1" applyFont="1" applyFill="1" applyBorder="1"/>
    <xf numFmtId="3" fontId="7" fillId="0" borderId="87" xfId="0" applyNumberFormat="1" applyFont="1" applyBorder="1"/>
    <xf numFmtId="3" fontId="12" fillId="0" borderId="88" xfId="0" applyNumberFormat="1" applyFont="1" applyBorder="1"/>
    <xf numFmtId="1" fontId="12" fillId="0" borderId="88" xfId="0" applyNumberFormat="1" applyFont="1" applyBorder="1"/>
    <xf numFmtId="3" fontId="12" fillId="0" borderId="97" xfId="0" applyNumberFormat="1" applyFont="1" applyBorder="1"/>
    <xf numFmtId="3" fontId="12" fillId="0" borderId="87" xfId="0" applyNumberFormat="1" applyFont="1" applyBorder="1"/>
    <xf numFmtId="3" fontId="12" fillId="0" borderId="89" xfId="0" applyNumberFormat="1" applyFont="1" applyBorder="1"/>
    <xf numFmtId="3" fontId="12" fillId="0" borderId="98" xfId="0" applyNumberFormat="1" applyFont="1" applyBorder="1"/>
    <xf numFmtId="3" fontId="7" fillId="3" borderId="37" xfId="0" applyNumberFormat="1" applyFont="1" applyFill="1" applyBorder="1"/>
    <xf numFmtId="3" fontId="12" fillId="3" borderId="5" xfId="0" applyNumberFormat="1" applyFont="1" applyFill="1" applyBorder="1"/>
    <xf numFmtId="1" fontId="12" fillId="3" borderId="5" xfId="0" applyNumberFormat="1" applyFont="1" applyFill="1" applyBorder="1"/>
    <xf numFmtId="3" fontId="11" fillId="3" borderId="38" xfId="0" applyNumberFormat="1" applyFont="1" applyFill="1" applyBorder="1"/>
    <xf numFmtId="3" fontId="11" fillId="3" borderId="37" xfId="0" applyNumberFormat="1" applyFont="1" applyFill="1" applyBorder="1"/>
    <xf numFmtId="0" fontId="12" fillId="0" borderId="5" xfId="0" applyFont="1" applyBorder="1" applyAlignment="1">
      <alignment horizontal="left" wrapText="1"/>
    </xf>
    <xf numFmtId="0" fontId="0" fillId="0" borderId="39" xfId="0" applyBorder="1"/>
    <xf numFmtId="0" fontId="0" fillId="0" borderId="19" xfId="0" applyBorder="1"/>
    <xf numFmtId="3" fontId="0" fillId="0" borderId="59" xfId="0" applyNumberFormat="1" applyBorder="1"/>
    <xf numFmtId="3" fontId="0" fillId="0" borderId="32" xfId="0" applyNumberFormat="1" applyBorder="1"/>
    <xf numFmtId="0" fontId="0" fillId="0" borderId="10" xfId="0" applyBorder="1"/>
    <xf numFmtId="0" fontId="0" fillId="0" borderId="1" xfId="0" applyBorder="1"/>
    <xf numFmtId="0" fontId="0" fillId="0" borderId="11" xfId="0" applyBorder="1"/>
    <xf numFmtId="3" fontId="11" fillId="4" borderId="4" xfId="0" applyNumberFormat="1" applyFont="1" applyFill="1" applyBorder="1"/>
    <xf numFmtId="3" fontId="11" fillId="4" borderId="0" xfId="0" applyNumberFormat="1" applyFont="1" applyFill="1"/>
    <xf numFmtId="3" fontId="12" fillId="0" borderId="41" xfId="0" applyNumberFormat="1" applyFont="1" applyBorder="1"/>
    <xf numFmtId="3" fontId="3" fillId="4" borderId="1" xfId="1" applyNumberFormat="1" applyFont="1" applyFill="1" applyBorder="1"/>
    <xf numFmtId="3" fontId="5" fillId="5" borderId="4" xfId="1" applyNumberFormat="1" applyFont="1" applyFill="1" applyBorder="1"/>
    <xf numFmtId="3" fontId="12" fillId="5" borderId="10" xfId="0" applyNumberFormat="1" applyFont="1" applyFill="1" applyBorder="1"/>
    <xf numFmtId="3" fontId="12" fillId="5" borderId="1" xfId="0" applyNumberFormat="1" applyFont="1" applyFill="1" applyBorder="1"/>
    <xf numFmtId="3" fontId="12" fillId="0" borderId="99" xfId="0" applyNumberFormat="1" applyFont="1" applyBorder="1"/>
    <xf numFmtId="3" fontId="11" fillId="5" borderId="5" xfId="0" applyNumberFormat="1" applyFont="1" applyFill="1" applyBorder="1"/>
    <xf numFmtId="3" fontId="11" fillId="5" borderId="26" xfId="0" applyNumberFormat="1" applyFont="1" applyFill="1" applyBorder="1"/>
    <xf numFmtId="3" fontId="11" fillId="5" borderId="37" xfId="0" applyNumberFormat="1" applyFont="1" applyFill="1" applyBorder="1"/>
    <xf numFmtId="3" fontId="11" fillId="5" borderId="6" xfId="0" applyNumberFormat="1" applyFont="1" applyFill="1" applyBorder="1"/>
    <xf numFmtId="3" fontId="11" fillId="5" borderId="30" xfId="0" applyNumberFormat="1" applyFont="1" applyFill="1" applyBorder="1"/>
    <xf numFmtId="3" fontId="11" fillId="5" borderId="62" xfId="0" applyNumberFormat="1" applyFont="1" applyFill="1" applyBorder="1"/>
    <xf numFmtId="3" fontId="11" fillId="5" borderId="40" xfId="0" applyNumberFormat="1" applyFont="1" applyFill="1" applyBorder="1"/>
    <xf numFmtId="3" fontId="4" fillId="5" borderId="4" xfId="0" applyNumberFormat="1" applyFont="1" applyFill="1" applyBorder="1"/>
    <xf numFmtId="3" fontId="4" fillId="5" borderId="28" xfId="0" applyNumberFormat="1" applyFont="1" applyFill="1" applyBorder="1"/>
    <xf numFmtId="3" fontId="4" fillId="5" borderId="59" xfId="0" applyNumberFormat="1" applyFont="1" applyFill="1" applyBorder="1"/>
    <xf numFmtId="3" fontId="4" fillId="5" borderId="43" xfId="0" applyNumberFormat="1" applyFont="1" applyFill="1" applyBorder="1"/>
    <xf numFmtId="3" fontId="11" fillId="5" borderId="1" xfId="0" applyNumberFormat="1" applyFont="1" applyFill="1" applyBorder="1"/>
    <xf numFmtId="3" fontId="11" fillId="5" borderId="11" xfId="0" applyNumberFormat="1" applyFont="1" applyFill="1" applyBorder="1"/>
    <xf numFmtId="3" fontId="11" fillId="5" borderId="10" xfId="0" applyNumberFormat="1" applyFont="1" applyFill="1" applyBorder="1"/>
    <xf numFmtId="0" fontId="0" fillId="5" borderId="18" xfId="0" applyFill="1" applyBorder="1" applyAlignment="1">
      <alignment horizontal="center"/>
    </xf>
    <xf numFmtId="0" fontId="0" fillId="5" borderId="46" xfId="0" applyFill="1" applyBorder="1"/>
    <xf numFmtId="0" fontId="0" fillId="5" borderId="10" xfId="0" applyFill="1" applyBorder="1"/>
    <xf numFmtId="3" fontId="0" fillId="5" borderId="10" xfId="0" applyNumberFormat="1" applyFill="1" applyBorder="1"/>
    <xf numFmtId="3" fontId="0" fillId="5" borderId="45" xfId="0" applyNumberFormat="1" applyFill="1" applyBorder="1"/>
    <xf numFmtId="3" fontId="0" fillId="5" borderId="33" xfId="0" applyNumberFormat="1" applyFill="1" applyBorder="1"/>
    <xf numFmtId="3" fontId="12" fillId="5" borderId="4" xfId="0" applyNumberFormat="1" applyFont="1" applyFill="1" applyBorder="1"/>
    <xf numFmtId="165" fontId="5" fillId="0" borderId="1" xfId="4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3" fillId="0" borderId="50" xfId="0" applyFont="1" applyBorder="1" applyAlignment="1">
      <alignment horizontal="center"/>
    </xf>
    <xf numFmtId="0" fontId="0" fillId="0" borderId="51" xfId="0" applyBorder="1"/>
    <xf numFmtId="0" fontId="0" fillId="0" borderId="23" xfId="0" applyBorder="1"/>
    <xf numFmtId="0" fontId="3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0" fillId="0" borderId="81" xfId="0" applyBorder="1"/>
    <xf numFmtId="0" fontId="0" fillId="0" borderId="72" xfId="0" applyBorder="1"/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62" xfId="0" applyFont="1" applyBorder="1" applyAlignment="1">
      <alignment horizontal="center" wrapText="1"/>
    </xf>
    <xf numFmtId="0" fontId="0" fillId="0" borderId="81" xfId="0" applyBorder="1" applyAlignment="1">
      <alignment horizontal="center"/>
    </xf>
    <xf numFmtId="0" fontId="0" fillId="0" borderId="82" xfId="0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9" xfId="0" applyFont="1" applyBorder="1" applyAlignment="1">
      <alignment horizontal="center"/>
    </xf>
  </cellXfs>
  <cellStyles count="5">
    <cellStyle name="Comma" xfId="1" builtinId="3"/>
    <cellStyle name="Currency" xfId="2" builtinId="4"/>
    <cellStyle name="Currency [0]" xfId="3" builtinId="7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28574</xdr:colOff>
      <xdr:row>14</xdr:row>
      <xdr:rowOff>609599</xdr:rowOff>
    </xdr:from>
    <xdr:ext cx="3514725" cy="20955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E234F4B-1C2D-4981-8CF3-D892878847AC}"/>
            </a:ext>
          </a:extLst>
        </xdr:cNvPr>
        <xdr:cNvSpPr txBox="1"/>
      </xdr:nvSpPr>
      <xdr:spPr>
        <a:xfrm>
          <a:off x="5619749" y="4657724"/>
          <a:ext cx="3514725" cy="209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l"/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onnie Bona" id="{7C4DEF5A-280C-4F8E-978C-7D44C6BD7D9D}" userId="80098e27e7150618" providerId="Windows Live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32" dT="2024-12-21T16:11:18.08" personId="{7C4DEF5A-280C-4F8E-978C-7D44C6BD7D9D}" id="{2285A290-1610-4645-AFFA-0D2A8F2842B8}">
    <text>Was 45,000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4F459-407C-4B26-BADE-E4433808A3F6}">
  <sheetPr>
    <pageSetUpPr fitToPage="1"/>
  </sheetPr>
  <dimension ref="A1:X19"/>
  <sheetViews>
    <sheetView zoomScaleNormal="10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K18" sqref="K18"/>
    </sheetView>
  </sheetViews>
  <sheetFormatPr defaultColWidth="9.109375" defaultRowHeight="15.6" x14ac:dyDescent="0.3"/>
  <cols>
    <col min="1" max="1" width="37.88671875" style="30" customWidth="1"/>
    <col min="2" max="2" width="11" style="30" customWidth="1"/>
    <col min="3" max="3" width="11" style="12" customWidth="1"/>
    <col min="4" max="4" width="13.44140625" style="30" customWidth="1"/>
    <col min="5" max="5" width="13" style="30" customWidth="1"/>
    <col min="6" max="6" width="29.5546875" style="30" customWidth="1"/>
    <col min="7" max="7" width="19.88671875" style="30" customWidth="1"/>
    <col min="8" max="8" width="10.6640625" style="30" customWidth="1"/>
    <col min="9" max="9" width="11.109375" style="30" customWidth="1"/>
    <col min="10" max="12" width="11.6640625" style="30" customWidth="1"/>
    <col min="13" max="24" width="10.33203125" style="30" bestFit="1" customWidth="1"/>
    <col min="25" max="16384" width="9.109375" style="30"/>
  </cols>
  <sheetData>
    <row r="1" spans="1:24" ht="45.75" customHeight="1" thickTop="1" thickBot="1" x14ac:dyDescent="0.35">
      <c r="A1" s="663" t="s">
        <v>147</v>
      </c>
      <c r="B1" s="187" t="s">
        <v>1</v>
      </c>
      <c r="C1" s="188" t="s">
        <v>4</v>
      </c>
      <c r="D1" s="187" t="s">
        <v>0</v>
      </c>
      <c r="E1" s="282" t="s">
        <v>2</v>
      </c>
      <c r="F1" s="665" t="s">
        <v>3</v>
      </c>
      <c r="G1" s="664" t="s">
        <v>215</v>
      </c>
      <c r="H1" s="444" t="s">
        <v>7</v>
      </c>
      <c r="I1" s="286" t="s">
        <v>8</v>
      </c>
      <c r="J1" s="286" t="s">
        <v>9</v>
      </c>
      <c r="K1" s="286" t="s">
        <v>10</v>
      </c>
      <c r="L1" s="286" t="s">
        <v>11</v>
      </c>
      <c r="M1" s="286" t="s">
        <v>12</v>
      </c>
      <c r="N1" s="286" t="s">
        <v>13</v>
      </c>
      <c r="O1" s="286" t="s">
        <v>14</v>
      </c>
      <c r="P1" s="286" t="s">
        <v>15</v>
      </c>
      <c r="Q1" s="286" t="s">
        <v>16</v>
      </c>
      <c r="R1" s="286" t="s">
        <v>51</v>
      </c>
      <c r="S1" s="286" t="s">
        <v>17</v>
      </c>
      <c r="T1" s="286" t="s">
        <v>18</v>
      </c>
      <c r="U1" s="286" t="s">
        <v>52</v>
      </c>
      <c r="V1" s="286" t="s">
        <v>19</v>
      </c>
      <c r="W1" s="286" t="s">
        <v>150</v>
      </c>
      <c r="X1" s="286" t="s">
        <v>151</v>
      </c>
    </row>
    <row r="2" spans="1:24" ht="16.2" thickTop="1" x14ac:dyDescent="0.3">
      <c r="A2" s="445"/>
      <c r="B2" s="447"/>
      <c r="C2" s="386"/>
      <c r="D2" s="446"/>
      <c r="E2" s="448"/>
      <c r="F2" s="449"/>
      <c r="G2" s="450"/>
      <c r="H2" s="427"/>
      <c r="I2" s="427"/>
      <c r="J2" s="519"/>
      <c r="K2" s="437"/>
      <c r="L2" s="437"/>
      <c r="M2" s="637"/>
      <c r="N2" s="638"/>
      <c r="O2" s="639"/>
      <c r="P2" s="637"/>
      <c r="Q2" s="637"/>
      <c r="R2" s="637"/>
      <c r="S2" s="638"/>
      <c r="T2" s="640"/>
      <c r="U2" s="637"/>
      <c r="V2" s="637"/>
      <c r="W2" s="641"/>
      <c r="X2" s="638"/>
    </row>
    <row r="3" spans="1:24" x14ac:dyDescent="0.3">
      <c r="A3" s="300" t="s">
        <v>268</v>
      </c>
      <c r="B3" s="10" t="s">
        <v>28</v>
      </c>
      <c r="C3" s="3">
        <v>3744</v>
      </c>
      <c r="D3" s="10">
        <v>2021</v>
      </c>
      <c r="E3" s="301">
        <v>6</v>
      </c>
      <c r="F3" s="451" t="s">
        <v>73</v>
      </c>
      <c r="G3" s="452" t="s">
        <v>79</v>
      </c>
      <c r="H3" s="106"/>
      <c r="I3" s="106"/>
      <c r="J3" s="305"/>
      <c r="K3" s="5"/>
      <c r="L3" s="5" t="s">
        <v>21</v>
      </c>
      <c r="M3" s="642">
        <v>7500</v>
      </c>
      <c r="N3" s="643"/>
      <c r="O3" s="644"/>
      <c r="P3" s="642"/>
      <c r="Q3" s="642"/>
      <c r="R3" s="642" t="s">
        <v>21</v>
      </c>
      <c r="S3" s="643">
        <v>10000</v>
      </c>
      <c r="T3" s="645"/>
      <c r="U3" s="642"/>
      <c r="V3" s="642"/>
      <c r="W3" s="646"/>
      <c r="X3" s="643"/>
    </row>
    <row r="4" spans="1:24" x14ac:dyDescent="0.3">
      <c r="A4" s="300"/>
      <c r="B4" s="10"/>
      <c r="C4" s="3"/>
      <c r="D4" s="10"/>
      <c r="E4" s="301"/>
      <c r="F4" s="451"/>
      <c r="G4" s="453"/>
      <c r="H4" s="106"/>
      <c r="I4" s="106"/>
      <c r="J4" s="305"/>
      <c r="K4" s="5"/>
      <c r="L4" s="5"/>
      <c r="M4" s="642"/>
      <c r="N4" s="643"/>
      <c r="O4" s="644"/>
      <c r="P4" s="642"/>
      <c r="Q4" s="642"/>
      <c r="R4" s="642"/>
      <c r="S4" s="643"/>
      <c r="T4" s="645"/>
      <c r="U4" s="642"/>
      <c r="V4" s="642"/>
      <c r="W4" s="646"/>
      <c r="X4" s="643"/>
    </row>
    <row r="5" spans="1:24" x14ac:dyDescent="0.3">
      <c r="A5" s="300" t="s">
        <v>269</v>
      </c>
      <c r="B5" s="10" t="s">
        <v>77</v>
      </c>
      <c r="C5" s="3">
        <v>3449</v>
      </c>
      <c r="D5" s="10">
        <v>2013</v>
      </c>
      <c r="E5" s="301">
        <v>6</v>
      </c>
      <c r="F5" s="451" t="s">
        <v>74</v>
      </c>
      <c r="G5" s="314" t="s">
        <v>79</v>
      </c>
      <c r="H5" s="439"/>
      <c r="I5" s="439"/>
      <c r="J5" s="478"/>
      <c r="K5" s="311"/>
      <c r="L5" s="311"/>
      <c r="M5" s="642"/>
      <c r="N5" s="643"/>
      <c r="O5" s="644">
        <v>10000</v>
      </c>
      <c r="P5" s="642"/>
      <c r="Q5" s="642"/>
      <c r="R5" s="642"/>
      <c r="S5" s="643"/>
      <c r="T5" s="645"/>
      <c r="U5" s="642">
        <v>10000</v>
      </c>
      <c r="V5" s="642"/>
      <c r="W5" s="646"/>
      <c r="X5" s="643"/>
    </row>
    <row r="6" spans="1:24" x14ac:dyDescent="0.3">
      <c r="A6" s="300"/>
      <c r="B6" s="10"/>
      <c r="C6" s="3"/>
      <c r="D6" s="10"/>
      <c r="E6" s="301"/>
      <c r="F6" s="451"/>
      <c r="G6" s="309"/>
      <c r="H6" s="439"/>
      <c r="I6" s="439"/>
      <c r="J6" s="478"/>
      <c r="K6" s="311"/>
      <c r="L6" s="311"/>
      <c r="M6" s="642"/>
      <c r="N6" s="643"/>
      <c r="O6" s="644"/>
      <c r="P6" s="642"/>
      <c r="Q6" s="642"/>
      <c r="R6" s="642"/>
      <c r="S6" s="643"/>
      <c r="T6" s="645"/>
      <c r="U6" s="642"/>
      <c r="V6" s="642"/>
      <c r="W6" s="646"/>
      <c r="X6" s="643"/>
    </row>
    <row r="7" spans="1:24" x14ac:dyDescent="0.3">
      <c r="A7" s="300" t="s">
        <v>408</v>
      </c>
      <c r="B7" s="10" t="s">
        <v>276</v>
      </c>
      <c r="C7" s="3">
        <v>4302</v>
      </c>
      <c r="D7" s="10"/>
      <c r="E7" s="301">
        <v>6</v>
      </c>
      <c r="F7" s="451" t="s">
        <v>75</v>
      </c>
      <c r="G7" s="453" t="s">
        <v>79</v>
      </c>
      <c r="H7" s="106">
        <v>0</v>
      </c>
      <c r="I7" s="106"/>
      <c r="J7" s="305"/>
      <c r="K7" s="5"/>
      <c r="L7" s="5"/>
      <c r="M7" s="642"/>
      <c r="N7" s="643">
        <v>7500</v>
      </c>
      <c r="O7" s="644"/>
      <c r="P7" s="642"/>
      <c r="Q7" s="642">
        <v>10000</v>
      </c>
      <c r="R7" s="642"/>
      <c r="S7" s="643"/>
      <c r="T7" s="645"/>
      <c r="U7" s="642"/>
      <c r="V7" s="642"/>
      <c r="W7" s="646">
        <v>10000</v>
      </c>
      <c r="X7" s="643"/>
    </row>
    <row r="8" spans="1:24" x14ac:dyDescent="0.3">
      <c r="A8" s="300"/>
      <c r="B8" s="10"/>
      <c r="C8" s="3"/>
      <c r="D8" s="10"/>
      <c r="E8" s="301"/>
      <c r="F8" s="451"/>
      <c r="G8" s="453"/>
      <c r="H8" s="106"/>
      <c r="I8" s="106"/>
      <c r="J8" s="305"/>
      <c r="K8" s="5"/>
      <c r="L8" s="5"/>
      <c r="M8" s="642"/>
      <c r="N8" s="643"/>
      <c r="O8" s="644"/>
      <c r="P8" s="642"/>
      <c r="Q8" s="642"/>
      <c r="R8" s="642"/>
      <c r="S8" s="643"/>
      <c r="T8" s="645"/>
      <c r="U8" s="642"/>
      <c r="V8" s="642"/>
      <c r="W8" s="646"/>
      <c r="X8" s="643"/>
    </row>
    <row r="9" spans="1:24" x14ac:dyDescent="0.3">
      <c r="A9" s="300" t="s">
        <v>76</v>
      </c>
      <c r="B9" s="10" t="s">
        <v>7</v>
      </c>
      <c r="C9" s="3">
        <v>9028</v>
      </c>
      <c r="D9" s="10">
        <v>2022</v>
      </c>
      <c r="E9" s="301">
        <v>6</v>
      </c>
      <c r="F9" s="890" t="s">
        <v>78</v>
      </c>
      <c r="G9" s="453" t="s">
        <v>79</v>
      </c>
      <c r="H9" s="106">
        <v>9028</v>
      </c>
      <c r="I9" s="106"/>
      <c r="J9" s="305"/>
      <c r="K9" s="5"/>
      <c r="L9" s="5"/>
      <c r="M9" s="642"/>
      <c r="N9" s="643">
        <v>15000</v>
      </c>
      <c r="O9" s="644"/>
      <c r="P9" s="642"/>
      <c r="Q9" s="642"/>
      <c r="R9" s="642"/>
      <c r="S9" s="643"/>
      <c r="T9" s="645">
        <v>20000</v>
      </c>
      <c r="U9" s="642"/>
      <c r="V9" s="642"/>
      <c r="W9" s="646"/>
      <c r="X9" s="643"/>
    </row>
    <row r="10" spans="1:24" x14ac:dyDescent="0.3">
      <c r="A10" s="300"/>
      <c r="B10" s="10"/>
      <c r="C10" s="3"/>
      <c r="D10" s="10"/>
      <c r="E10" s="301"/>
      <c r="F10" s="891"/>
      <c r="G10" s="453"/>
      <c r="H10" s="106"/>
      <c r="I10" s="106"/>
      <c r="J10" s="305"/>
      <c r="K10" s="5"/>
      <c r="L10" s="5"/>
      <c r="M10" s="642"/>
      <c r="N10" s="643"/>
      <c r="O10" s="644"/>
      <c r="P10" s="642"/>
      <c r="Q10" s="642"/>
      <c r="R10" s="642"/>
      <c r="S10" s="643"/>
      <c r="T10" s="645"/>
      <c r="U10" s="642"/>
      <c r="V10" s="642"/>
      <c r="W10" s="646"/>
      <c r="X10" s="643"/>
    </row>
    <row r="11" spans="1:24" ht="16.2" thickBot="1" x14ac:dyDescent="0.35">
      <c r="A11" s="317"/>
      <c r="B11" s="318"/>
      <c r="C11" s="7"/>
      <c r="D11" s="318"/>
      <c r="E11" s="319"/>
      <c r="F11" s="671"/>
      <c r="G11" s="672"/>
      <c r="H11" s="106"/>
      <c r="I11" s="106"/>
      <c r="J11" s="305"/>
      <c r="K11" s="5"/>
      <c r="L11" s="5"/>
      <c r="M11" s="642"/>
      <c r="N11" s="643"/>
      <c r="O11" s="644"/>
      <c r="P11" s="642"/>
      <c r="Q11" s="642"/>
      <c r="R11" s="642"/>
      <c r="S11" s="643"/>
      <c r="T11" s="645"/>
      <c r="U11" s="642"/>
      <c r="V11" s="642"/>
      <c r="W11" s="646"/>
      <c r="X11" s="643"/>
    </row>
    <row r="12" spans="1:24" ht="16.2" thickTop="1" x14ac:dyDescent="0.3">
      <c r="A12" s="673"/>
      <c r="B12" s="447"/>
      <c r="C12" s="386"/>
      <c r="D12" s="447"/>
      <c r="E12" s="448"/>
      <c r="F12" s="449"/>
      <c r="G12" s="674"/>
      <c r="H12" s="647"/>
      <c r="I12" s="647"/>
      <c r="J12" s="648"/>
      <c r="K12" s="649"/>
      <c r="L12" s="649"/>
      <c r="M12" s="637"/>
      <c r="N12" s="638"/>
      <c r="O12" s="639"/>
      <c r="P12" s="637"/>
      <c r="Q12" s="637"/>
      <c r="R12" s="637"/>
      <c r="S12" s="638"/>
      <c r="T12" s="640"/>
      <c r="U12" s="637"/>
      <c r="V12" s="637"/>
      <c r="W12" s="641"/>
      <c r="X12" s="638"/>
    </row>
    <row r="13" spans="1:24" s="19" customFormat="1" x14ac:dyDescent="0.3">
      <c r="A13" s="88" t="s">
        <v>409</v>
      </c>
      <c r="B13" s="56"/>
      <c r="C13" s="56"/>
      <c r="D13" s="55"/>
      <c r="E13" s="56"/>
      <c r="F13" s="56"/>
      <c r="G13" s="56"/>
      <c r="H13" s="21">
        <v>-9028</v>
      </c>
      <c r="I13" s="21"/>
      <c r="J13" s="98"/>
      <c r="K13" s="15"/>
      <c r="L13" s="11"/>
      <c r="M13" s="11"/>
      <c r="N13" s="26"/>
      <c r="O13" s="25"/>
      <c r="P13" s="11"/>
      <c r="Q13" s="11"/>
      <c r="R13" s="11"/>
      <c r="S13" s="27"/>
      <c r="T13" s="118"/>
      <c r="U13" s="11"/>
      <c r="V13" s="11"/>
      <c r="W13" s="29"/>
      <c r="X13" s="27"/>
    </row>
    <row r="14" spans="1:24" s="19" customFormat="1" ht="16.2" thickBot="1" x14ac:dyDescent="0.35">
      <c r="A14" s="392"/>
      <c r="B14" s="65"/>
      <c r="C14" s="65"/>
      <c r="D14" s="64"/>
      <c r="E14" s="65"/>
      <c r="F14" s="65"/>
      <c r="G14" s="65"/>
      <c r="H14" s="114"/>
      <c r="I14" s="114"/>
      <c r="J14" s="458"/>
      <c r="K14" s="115"/>
      <c r="L14" s="99"/>
      <c r="M14" s="99"/>
      <c r="N14" s="89"/>
      <c r="O14" s="328"/>
      <c r="P14" s="99"/>
      <c r="Q14" s="99"/>
      <c r="R14" s="99"/>
      <c r="S14" s="100"/>
      <c r="T14" s="482"/>
      <c r="U14" s="99"/>
      <c r="V14" s="99"/>
      <c r="W14" s="102"/>
      <c r="X14" s="100"/>
    </row>
    <row r="15" spans="1:24" s="20" customFormat="1" ht="16.2" thickTop="1" x14ac:dyDescent="0.3">
      <c r="A15" s="91" t="s">
        <v>56</v>
      </c>
      <c r="B15" s="48"/>
      <c r="C15" s="48"/>
      <c r="D15" s="454"/>
      <c r="E15" s="48"/>
      <c r="F15" s="48"/>
      <c r="G15" s="48"/>
      <c r="H15" s="97">
        <f>SUM(H2:H14)</f>
        <v>0</v>
      </c>
      <c r="I15" s="97">
        <f t="shared" ref="I15:X15" si="0">SUM(I2:I14)</f>
        <v>0</v>
      </c>
      <c r="J15" s="342">
        <f t="shared" si="0"/>
        <v>0</v>
      </c>
      <c r="K15" s="48">
        <f t="shared" si="0"/>
        <v>0</v>
      </c>
      <c r="L15" s="48">
        <f t="shared" si="0"/>
        <v>0</v>
      </c>
      <c r="M15" s="48">
        <f t="shared" si="0"/>
        <v>7500</v>
      </c>
      <c r="N15" s="385">
        <f t="shared" si="0"/>
        <v>22500</v>
      </c>
      <c r="O15" s="342">
        <f t="shared" si="0"/>
        <v>10000</v>
      </c>
      <c r="P15" s="48">
        <f t="shared" si="0"/>
        <v>0</v>
      </c>
      <c r="Q15" s="48">
        <f t="shared" si="0"/>
        <v>10000</v>
      </c>
      <c r="R15" s="48">
        <f t="shared" si="0"/>
        <v>0</v>
      </c>
      <c r="S15" s="385">
        <f t="shared" si="0"/>
        <v>10000</v>
      </c>
      <c r="T15" s="375">
        <f t="shared" si="0"/>
        <v>20000</v>
      </c>
      <c r="U15" s="48">
        <f t="shared" si="0"/>
        <v>10000</v>
      </c>
      <c r="V15" s="385">
        <f t="shared" si="0"/>
        <v>0</v>
      </c>
      <c r="W15" s="455">
        <f t="shared" si="0"/>
        <v>10000</v>
      </c>
      <c r="X15" s="385">
        <f t="shared" si="0"/>
        <v>0</v>
      </c>
    </row>
    <row r="16" spans="1:24" s="19" customFormat="1" x14ac:dyDescent="0.3">
      <c r="A16" s="87" t="s">
        <v>33</v>
      </c>
      <c r="B16" s="18"/>
      <c r="C16" s="18"/>
      <c r="D16" s="17"/>
      <c r="E16" s="18"/>
      <c r="F16" s="18"/>
      <c r="G16" s="18"/>
      <c r="H16" s="21">
        <v>0</v>
      </c>
      <c r="I16" s="21">
        <v>0</v>
      </c>
      <c r="J16" s="98">
        <v>0</v>
      </c>
      <c r="K16" s="15">
        <v>0</v>
      </c>
      <c r="L16" s="15">
        <v>0</v>
      </c>
      <c r="M16" s="15">
        <v>-7500</v>
      </c>
      <c r="N16" s="26">
        <v>-22500</v>
      </c>
      <c r="O16" s="98">
        <v>-10000</v>
      </c>
      <c r="P16" s="15">
        <v>0</v>
      </c>
      <c r="Q16" s="15">
        <v>-10000</v>
      </c>
      <c r="R16" s="15">
        <v>0</v>
      </c>
      <c r="S16" s="26">
        <v>-10000</v>
      </c>
      <c r="T16" s="119">
        <v>-20000</v>
      </c>
      <c r="U16" s="15">
        <v>-10000</v>
      </c>
      <c r="V16" s="26">
        <v>0</v>
      </c>
      <c r="W16" s="23">
        <v>-10000</v>
      </c>
      <c r="X16" s="26">
        <v>0</v>
      </c>
    </row>
    <row r="17" spans="1:24" s="19" customFormat="1" x14ac:dyDescent="0.3">
      <c r="A17" s="87" t="s">
        <v>31</v>
      </c>
      <c r="B17" s="18"/>
      <c r="C17" s="18"/>
      <c r="D17" s="17"/>
      <c r="E17" s="18"/>
      <c r="F17" s="18"/>
      <c r="G17" s="18"/>
      <c r="H17" s="21">
        <f t="shared" ref="H17:V17" si="1">SUM(H15:H16)</f>
        <v>0</v>
      </c>
      <c r="I17" s="21">
        <f t="shared" si="1"/>
        <v>0</v>
      </c>
      <c r="J17" s="98">
        <f t="shared" si="1"/>
        <v>0</v>
      </c>
      <c r="K17" s="15">
        <f t="shared" si="1"/>
        <v>0</v>
      </c>
      <c r="L17" s="15">
        <f t="shared" si="1"/>
        <v>0</v>
      </c>
      <c r="M17" s="15">
        <f t="shared" si="1"/>
        <v>0</v>
      </c>
      <c r="N17" s="26">
        <f t="shared" si="1"/>
        <v>0</v>
      </c>
      <c r="O17" s="98">
        <f t="shared" si="1"/>
        <v>0</v>
      </c>
      <c r="P17" s="15">
        <f t="shared" si="1"/>
        <v>0</v>
      </c>
      <c r="Q17" s="15">
        <f t="shared" si="1"/>
        <v>0</v>
      </c>
      <c r="R17" s="15">
        <f t="shared" si="1"/>
        <v>0</v>
      </c>
      <c r="S17" s="26">
        <f t="shared" si="1"/>
        <v>0</v>
      </c>
      <c r="T17" s="119">
        <f t="shared" si="1"/>
        <v>0</v>
      </c>
      <c r="U17" s="15">
        <f t="shared" si="1"/>
        <v>0</v>
      </c>
      <c r="V17" s="26">
        <f t="shared" si="1"/>
        <v>0</v>
      </c>
      <c r="W17" s="23">
        <f t="shared" ref="W17:X17" si="2">SUM(W15:W16)</f>
        <v>0</v>
      </c>
      <c r="X17" s="26">
        <f t="shared" si="2"/>
        <v>0</v>
      </c>
    </row>
    <row r="18" spans="1:24" s="20" customFormat="1" ht="16.2" thickBot="1" x14ac:dyDescent="0.35">
      <c r="A18" s="456" t="s">
        <v>30</v>
      </c>
      <c r="B18" s="54"/>
      <c r="C18" s="54"/>
      <c r="D18" s="457"/>
      <c r="E18" s="54"/>
      <c r="F18" s="54"/>
      <c r="G18" s="115"/>
      <c r="H18" s="114">
        <f>H16</f>
        <v>0</v>
      </c>
      <c r="I18" s="114">
        <f t="shared" ref="I18:V18" si="3">I16</f>
        <v>0</v>
      </c>
      <c r="J18" s="458">
        <f t="shared" si="3"/>
        <v>0</v>
      </c>
      <c r="K18" s="115">
        <f t="shared" si="3"/>
        <v>0</v>
      </c>
      <c r="L18" s="115">
        <f t="shared" si="3"/>
        <v>0</v>
      </c>
      <c r="M18" s="115">
        <f t="shared" si="3"/>
        <v>-7500</v>
      </c>
      <c r="N18" s="89">
        <f t="shared" si="3"/>
        <v>-22500</v>
      </c>
      <c r="O18" s="458">
        <f t="shared" si="3"/>
        <v>-10000</v>
      </c>
      <c r="P18" s="115">
        <f t="shared" si="3"/>
        <v>0</v>
      </c>
      <c r="Q18" s="115">
        <f t="shared" si="3"/>
        <v>-10000</v>
      </c>
      <c r="R18" s="115">
        <f t="shared" si="3"/>
        <v>0</v>
      </c>
      <c r="S18" s="89">
        <f t="shared" si="3"/>
        <v>-10000</v>
      </c>
      <c r="T18" s="329">
        <f t="shared" si="3"/>
        <v>-20000</v>
      </c>
      <c r="U18" s="115">
        <f t="shared" si="3"/>
        <v>-10000</v>
      </c>
      <c r="V18" s="89">
        <f t="shared" si="3"/>
        <v>0</v>
      </c>
      <c r="W18" s="420">
        <f t="shared" ref="W18:X18" si="4">W16</f>
        <v>-10000</v>
      </c>
      <c r="X18" s="89">
        <f t="shared" si="4"/>
        <v>0</v>
      </c>
    </row>
    <row r="19" spans="1:24" s="19" customFormat="1" ht="16.2" thickTop="1" x14ac:dyDescent="0.3">
      <c r="A19" s="13"/>
      <c r="D19" s="43"/>
      <c r="H19" s="20"/>
      <c r="I19" s="20"/>
      <c r="J19" s="20"/>
      <c r="K19" s="20"/>
      <c r="L19" s="22"/>
      <c r="M19" s="22"/>
      <c r="N19" s="20"/>
      <c r="O19" s="22"/>
      <c r="P19" s="22"/>
      <c r="Q19" s="22"/>
      <c r="R19" s="22"/>
      <c r="S19" s="22"/>
      <c r="T19" s="22"/>
      <c r="U19" s="22"/>
      <c r="V19" s="22"/>
      <c r="W19" s="22"/>
      <c r="X19" s="22"/>
    </row>
  </sheetData>
  <mergeCells count="1">
    <mergeCell ref="F9:F10"/>
  </mergeCells>
  <printOptions horizontalCentered="1"/>
  <pageMargins left="0" right="0" top="0.5" bottom="0" header="0" footer="0"/>
  <pageSetup paperSize="5" scale="56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62931-80EE-4E37-9A11-C5DCC1ADB32F}">
  <sheetPr>
    <pageSetUpPr fitToPage="1"/>
  </sheetPr>
  <dimension ref="A1:E71"/>
  <sheetViews>
    <sheetView workbookViewId="0">
      <selection activeCell="H17" sqref="H17"/>
    </sheetView>
  </sheetViews>
  <sheetFormatPr defaultColWidth="9.109375" defaultRowHeight="15" x14ac:dyDescent="0.25"/>
  <cols>
    <col min="1" max="1" width="15" style="327" customWidth="1"/>
    <col min="2" max="2" width="14.5546875" style="737" customWidth="1"/>
    <col min="3" max="3" width="17.88671875" style="738" customWidth="1"/>
    <col min="4" max="4" width="59.88671875" style="327" customWidth="1"/>
    <col min="5" max="5" width="74.109375" style="327" customWidth="1"/>
    <col min="6" max="16384" width="9.109375" style="327"/>
  </cols>
  <sheetData>
    <row r="1" spans="1:5" ht="16.2" thickTop="1" x14ac:dyDescent="0.3">
      <c r="A1" s="909" t="s">
        <v>321</v>
      </c>
      <c r="B1" s="910"/>
      <c r="C1" s="910"/>
      <c r="D1" s="910"/>
      <c r="E1" s="911"/>
    </row>
    <row r="2" spans="1:5" ht="15.6" x14ac:dyDescent="0.3">
      <c r="A2" s="912" t="s">
        <v>322</v>
      </c>
      <c r="B2" s="913"/>
      <c r="C2" s="913"/>
      <c r="D2" s="913"/>
      <c r="E2" s="914"/>
    </row>
    <row r="3" spans="1:5" ht="16.2" thickBot="1" x14ac:dyDescent="0.35">
      <c r="A3" s="912" t="s">
        <v>323</v>
      </c>
      <c r="B3" s="913"/>
      <c r="C3" s="913"/>
      <c r="D3" s="913"/>
      <c r="E3" s="914"/>
    </row>
    <row r="4" spans="1:5" s="217" customFormat="1" ht="42" customHeight="1" thickTop="1" thickBot="1" x14ac:dyDescent="0.35">
      <c r="A4" s="731" t="s">
        <v>286</v>
      </c>
      <c r="B4" s="732" t="s">
        <v>324</v>
      </c>
      <c r="C4" s="733" t="s">
        <v>325</v>
      </c>
      <c r="D4" s="734" t="s">
        <v>326</v>
      </c>
      <c r="E4" s="735" t="s">
        <v>327</v>
      </c>
    </row>
    <row r="5" spans="1:5" ht="25.5" customHeight="1" thickTop="1" x14ac:dyDescent="0.25">
      <c r="A5" s="736" t="s">
        <v>328</v>
      </c>
      <c r="B5" s="737">
        <v>295000</v>
      </c>
      <c r="C5" s="738">
        <v>2.2799999999999998</v>
      </c>
      <c r="D5" s="327" t="s">
        <v>329</v>
      </c>
      <c r="E5" s="739" t="s">
        <v>330</v>
      </c>
    </row>
    <row r="6" spans="1:5" ht="18.75" customHeight="1" x14ac:dyDescent="0.25">
      <c r="A6" s="740" t="s">
        <v>331</v>
      </c>
      <c r="D6" s="327" t="s">
        <v>332</v>
      </c>
      <c r="E6" s="739"/>
    </row>
    <row r="7" spans="1:5" ht="18.75" customHeight="1" thickBot="1" x14ac:dyDescent="0.3">
      <c r="A7" s="740"/>
      <c r="D7" s="327" t="s">
        <v>333</v>
      </c>
      <c r="E7" s="739"/>
    </row>
    <row r="8" spans="1:5" ht="19.5" hidden="1" customHeight="1" x14ac:dyDescent="0.25">
      <c r="A8" s="740"/>
      <c r="E8" s="739"/>
    </row>
    <row r="9" spans="1:5" ht="19.5" hidden="1" customHeight="1" x14ac:dyDescent="0.25">
      <c r="A9" s="741"/>
      <c r="B9" s="742"/>
      <c r="C9" s="743"/>
      <c r="D9" s="744"/>
      <c r="E9" s="745"/>
    </row>
    <row r="10" spans="1:5" ht="16.5" customHeight="1" x14ac:dyDescent="0.25">
      <c r="A10" s="746" t="s">
        <v>334</v>
      </c>
      <c r="B10" s="747">
        <v>300000</v>
      </c>
      <c r="C10" s="748">
        <v>2.21</v>
      </c>
      <c r="D10" s="749" t="s">
        <v>335</v>
      </c>
      <c r="E10" s="750" t="s">
        <v>330</v>
      </c>
    </row>
    <row r="11" spans="1:5" x14ac:dyDescent="0.25">
      <c r="A11" s="740" t="s">
        <v>336</v>
      </c>
      <c r="D11" s="327" t="s">
        <v>337</v>
      </c>
      <c r="E11" s="739" t="s">
        <v>338</v>
      </c>
    </row>
    <row r="12" spans="1:5" ht="15.75" customHeight="1" x14ac:dyDescent="0.25">
      <c r="A12" s="740"/>
      <c r="D12" s="327" t="s">
        <v>339</v>
      </c>
      <c r="E12" s="739" t="s">
        <v>340</v>
      </c>
    </row>
    <row r="13" spans="1:5" ht="18" customHeight="1" thickBot="1" x14ac:dyDescent="0.3">
      <c r="A13" s="740"/>
      <c r="E13" s="739" t="s">
        <v>341</v>
      </c>
    </row>
    <row r="14" spans="1:5" ht="20.25" customHeight="1" x14ac:dyDescent="0.25">
      <c r="A14" s="746" t="s">
        <v>342</v>
      </c>
      <c r="B14" s="747">
        <v>300000</v>
      </c>
      <c r="C14" s="748">
        <v>2.15</v>
      </c>
      <c r="D14" s="749" t="s">
        <v>343</v>
      </c>
      <c r="E14" s="750" t="s">
        <v>330</v>
      </c>
    </row>
    <row r="15" spans="1:5" ht="20.25" customHeight="1" thickBot="1" x14ac:dyDescent="0.3">
      <c r="A15" s="740" t="s">
        <v>344</v>
      </c>
      <c r="E15" s="739"/>
    </row>
    <row r="16" spans="1:5" ht="27.75" customHeight="1" x14ac:dyDescent="0.25">
      <c r="A16" s="746" t="s">
        <v>345</v>
      </c>
      <c r="B16" s="747">
        <v>325000</v>
      </c>
      <c r="C16" s="748">
        <v>2</v>
      </c>
      <c r="D16" s="749" t="s">
        <v>346</v>
      </c>
      <c r="E16" s="750" t="s">
        <v>347</v>
      </c>
    </row>
    <row r="17" spans="1:5" ht="18" customHeight="1" thickBot="1" x14ac:dyDescent="0.3">
      <c r="A17" s="740" t="s">
        <v>348</v>
      </c>
      <c r="E17" s="739" t="s">
        <v>347</v>
      </c>
    </row>
    <row r="18" spans="1:5" x14ac:dyDescent="0.25">
      <c r="A18" s="746" t="s">
        <v>349</v>
      </c>
      <c r="B18" s="747">
        <v>325000</v>
      </c>
      <c r="C18" s="748">
        <v>1.9</v>
      </c>
      <c r="D18" s="749" t="s">
        <v>350</v>
      </c>
      <c r="E18" s="750" t="s">
        <v>351</v>
      </c>
    </row>
    <row r="19" spans="1:5" x14ac:dyDescent="0.25">
      <c r="A19" s="740" t="s">
        <v>352</v>
      </c>
      <c r="D19" s="327" t="s">
        <v>353</v>
      </c>
      <c r="E19" s="739"/>
    </row>
    <row r="20" spans="1:5" x14ac:dyDescent="0.25">
      <c r="A20" s="740"/>
      <c r="D20" s="327" t="s">
        <v>354</v>
      </c>
      <c r="E20" s="739"/>
    </row>
    <row r="21" spans="1:5" x14ac:dyDescent="0.25">
      <c r="A21" s="740"/>
      <c r="D21" s="327" t="s">
        <v>355</v>
      </c>
      <c r="E21" s="739"/>
    </row>
    <row r="22" spans="1:5" x14ac:dyDescent="0.25">
      <c r="A22" s="740"/>
      <c r="D22" s="327" t="s">
        <v>356</v>
      </c>
      <c r="E22" s="739"/>
    </row>
    <row r="23" spans="1:5" x14ac:dyDescent="0.25">
      <c r="A23" s="740"/>
      <c r="D23" s="327" t="s">
        <v>357</v>
      </c>
      <c r="E23" s="739"/>
    </row>
    <row r="24" spans="1:5" x14ac:dyDescent="0.25">
      <c r="A24" s="740"/>
      <c r="D24" s="327" t="s">
        <v>358</v>
      </c>
      <c r="E24" s="739"/>
    </row>
    <row r="25" spans="1:5" x14ac:dyDescent="0.25">
      <c r="A25" s="740"/>
      <c r="D25" s="327" t="s">
        <v>359</v>
      </c>
      <c r="E25" s="739"/>
    </row>
    <row r="26" spans="1:5" x14ac:dyDescent="0.25">
      <c r="A26" s="740"/>
      <c r="D26" s="327" t="s">
        <v>360</v>
      </c>
      <c r="E26" s="739"/>
    </row>
    <row r="27" spans="1:5" x14ac:dyDescent="0.25">
      <c r="A27" s="740"/>
      <c r="D27" s="327" t="s">
        <v>361</v>
      </c>
      <c r="E27" s="739"/>
    </row>
    <row r="28" spans="1:5" ht="15.75" customHeight="1" thickBot="1" x14ac:dyDescent="0.3">
      <c r="A28" s="761"/>
      <c r="B28" s="762"/>
      <c r="C28" s="763"/>
      <c r="D28" s="764" t="s">
        <v>362</v>
      </c>
      <c r="E28" s="765" t="s">
        <v>363</v>
      </c>
    </row>
    <row r="29" spans="1:5" ht="57" customHeight="1" thickTop="1" thickBot="1" x14ac:dyDescent="0.3">
      <c r="A29" s="775"/>
      <c r="B29" s="776"/>
      <c r="C29" s="777"/>
      <c r="D29" s="778"/>
      <c r="E29" s="778"/>
    </row>
    <row r="30" spans="1:5" s="217" customFormat="1" ht="42" customHeight="1" thickTop="1" thickBot="1" x14ac:dyDescent="0.35">
      <c r="A30" s="731" t="s">
        <v>286</v>
      </c>
      <c r="B30" s="732" t="s">
        <v>324</v>
      </c>
      <c r="C30" s="733" t="s">
        <v>325</v>
      </c>
      <c r="D30" s="734" t="s">
        <v>326</v>
      </c>
      <c r="E30" s="735" t="s">
        <v>327</v>
      </c>
    </row>
    <row r="31" spans="1:5" ht="15.6" thickTop="1" x14ac:dyDescent="0.25">
      <c r="A31" s="751" t="s">
        <v>14</v>
      </c>
      <c r="B31" s="752">
        <v>330000</v>
      </c>
      <c r="C31" s="753">
        <v>2.02</v>
      </c>
      <c r="D31" s="754" t="s">
        <v>364</v>
      </c>
      <c r="E31" s="755"/>
    </row>
    <row r="32" spans="1:5" x14ac:dyDescent="0.25">
      <c r="A32" s="740" t="s">
        <v>365</v>
      </c>
      <c r="D32" s="327" t="s">
        <v>366</v>
      </c>
      <c r="E32" s="739"/>
    </row>
    <row r="33" spans="1:5" x14ac:dyDescent="0.25">
      <c r="A33" s="740"/>
      <c r="D33" s="327" t="s">
        <v>367</v>
      </c>
      <c r="E33" s="739"/>
    </row>
    <row r="34" spans="1:5" x14ac:dyDescent="0.25">
      <c r="A34" s="740"/>
      <c r="D34" s="327" t="s">
        <v>368</v>
      </c>
      <c r="E34" s="739"/>
    </row>
    <row r="35" spans="1:5" x14ac:dyDescent="0.25">
      <c r="A35" s="740"/>
      <c r="D35" s="327" t="s">
        <v>369</v>
      </c>
      <c r="E35" s="739"/>
    </row>
    <row r="36" spans="1:5" x14ac:dyDescent="0.25">
      <c r="A36" s="740"/>
      <c r="D36" s="327" t="s">
        <v>370</v>
      </c>
      <c r="E36" s="739"/>
    </row>
    <row r="37" spans="1:5" x14ac:dyDescent="0.25">
      <c r="A37" s="740"/>
      <c r="D37" s="327" t="s">
        <v>371</v>
      </c>
      <c r="E37" s="739"/>
    </row>
    <row r="38" spans="1:5" x14ac:dyDescent="0.25">
      <c r="A38" s="740"/>
      <c r="D38" s="327" t="s">
        <v>372</v>
      </c>
      <c r="E38" s="739"/>
    </row>
    <row r="39" spans="1:5" ht="16.5" customHeight="1" x14ac:dyDescent="0.25">
      <c r="A39" s="770" t="s">
        <v>15</v>
      </c>
      <c r="B39" s="771">
        <v>330000</v>
      </c>
      <c r="C39" s="772">
        <v>1.94</v>
      </c>
      <c r="D39" s="773" t="s">
        <v>373</v>
      </c>
      <c r="E39" s="774"/>
    </row>
    <row r="40" spans="1:5" x14ac:dyDescent="0.25">
      <c r="A40" s="740" t="s">
        <v>315</v>
      </c>
      <c r="D40" s="327" t="s">
        <v>374</v>
      </c>
      <c r="E40" s="739"/>
    </row>
    <row r="41" spans="1:5" x14ac:dyDescent="0.25">
      <c r="A41" s="740"/>
      <c r="D41" s="327" t="s">
        <v>375</v>
      </c>
      <c r="E41" s="739"/>
    </row>
    <row r="42" spans="1:5" x14ac:dyDescent="0.25">
      <c r="A42" s="740"/>
      <c r="E42" s="739"/>
    </row>
    <row r="43" spans="1:5" hidden="1" x14ac:dyDescent="0.25">
      <c r="A43" s="740"/>
      <c r="D43" s="327" t="s">
        <v>376</v>
      </c>
      <c r="E43" s="739"/>
    </row>
    <row r="44" spans="1:5" x14ac:dyDescent="0.25">
      <c r="A44" s="740"/>
      <c r="D44" s="327" t="s">
        <v>377</v>
      </c>
      <c r="E44" s="739"/>
    </row>
    <row r="45" spans="1:5" x14ac:dyDescent="0.25">
      <c r="A45" s="740"/>
      <c r="D45" s="327" t="s">
        <v>378</v>
      </c>
      <c r="E45" s="739" t="s">
        <v>379</v>
      </c>
    </row>
    <row r="46" spans="1:5" x14ac:dyDescent="0.25">
      <c r="A46" s="770" t="s">
        <v>16</v>
      </c>
      <c r="B46" s="771">
        <v>335000</v>
      </c>
      <c r="C46" s="772">
        <v>2.15</v>
      </c>
      <c r="D46" s="773" t="s">
        <v>380</v>
      </c>
      <c r="E46" s="774"/>
    </row>
    <row r="47" spans="1:5" ht="17.25" customHeight="1" x14ac:dyDescent="0.25">
      <c r="A47" s="740" t="s">
        <v>381</v>
      </c>
      <c r="D47" s="327" t="s">
        <v>382</v>
      </c>
      <c r="E47" s="739"/>
    </row>
    <row r="48" spans="1:5" ht="19.5" hidden="1" customHeight="1" x14ac:dyDescent="0.25">
      <c r="A48" s="736"/>
      <c r="D48" s="327" t="s">
        <v>383</v>
      </c>
      <c r="E48" s="739"/>
    </row>
    <row r="49" spans="1:5" ht="21" customHeight="1" x14ac:dyDescent="0.25">
      <c r="A49" s="740"/>
      <c r="D49" s="327" t="s">
        <v>384</v>
      </c>
      <c r="E49" s="739"/>
    </row>
    <row r="50" spans="1:5" ht="21" customHeight="1" thickBot="1" x14ac:dyDescent="0.3">
      <c r="A50" s="740"/>
      <c r="E50" s="739"/>
    </row>
    <row r="51" spans="1:5" ht="19.5" hidden="1" customHeight="1" x14ac:dyDescent="0.25">
      <c r="A51" s="740"/>
      <c r="E51" s="739"/>
    </row>
    <row r="52" spans="1:5" ht="15.6" hidden="1" thickBot="1" x14ac:dyDescent="0.3">
      <c r="A52" s="740"/>
      <c r="E52" s="739"/>
    </row>
    <row r="53" spans="1:5" ht="15.6" hidden="1" thickBot="1" x14ac:dyDescent="0.3">
      <c r="A53" s="741"/>
      <c r="B53" s="742"/>
      <c r="C53" s="743"/>
      <c r="D53" s="744"/>
      <c r="E53" s="745"/>
    </row>
    <row r="54" spans="1:5" ht="15.6" hidden="1" thickBot="1" x14ac:dyDescent="0.3">
      <c r="A54" s="740"/>
      <c r="E54" s="739"/>
    </row>
    <row r="55" spans="1:5" x14ac:dyDescent="0.25">
      <c r="A55" s="746" t="s">
        <v>385</v>
      </c>
      <c r="B55" s="747">
        <v>335000</v>
      </c>
      <c r="C55" s="748">
        <v>2.5</v>
      </c>
      <c r="D55" s="749" t="s">
        <v>386</v>
      </c>
      <c r="E55" s="750" t="s">
        <v>387</v>
      </c>
    </row>
    <row r="56" spans="1:5" ht="15.6" thickBot="1" x14ac:dyDescent="0.3">
      <c r="A56" s="740" t="s">
        <v>388</v>
      </c>
      <c r="E56" s="739"/>
    </row>
    <row r="57" spans="1:5" ht="15.6" hidden="1" thickBot="1" x14ac:dyDescent="0.3">
      <c r="A57" s="740"/>
      <c r="E57" s="739"/>
    </row>
    <row r="58" spans="1:5" x14ac:dyDescent="0.25">
      <c r="A58" s="746" t="s">
        <v>389</v>
      </c>
      <c r="B58" s="747">
        <v>335000</v>
      </c>
      <c r="C58" s="748">
        <v>2.6</v>
      </c>
      <c r="D58" s="749" t="s">
        <v>390</v>
      </c>
      <c r="E58" s="750"/>
    </row>
    <row r="59" spans="1:5" ht="15.6" thickBot="1" x14ac:dyDescent="0.3">
      <c r="A59" s="740" t="s">
        <v>391</v>
      </c>
      <c r="D59" s="327" t="s">
        <v>392</v>
      </c>
      <c r="E59" s="739" t="s">
        <v>387</v>
      </c>
    </row>
    <row r="60" spans="1:5" ht="15.6" hidden="1" thickBot="1" x14ac:dyDescent="0.3">
      <c r="A60" s="741"/>
      <c r="B60" s="742"/>
      <c r="C60" s="743"/>
      <c r="D60" s="744"/>
      <c r="E60" s="745"/>
    </row>
    <row r="61" spans="1:5" ht="15.6" hidden="1" thickBot="1" x14ac:dyDescent="0.3">
      <c r="A61" s="740"/>
      <c r="E61" s="739"/>
    </row>
    <row r="62" spans="1:5" x14ac:dyDescent="0.25">
      <c r="A62" s="746" t="s">
        <v>393</v>
      </c>
      <c r="B62" s="747">
        <v>335000</v>
      </c>
      <c r="C62" s="748">
        <v>2</v>
      </c>
      <c r="D62" s="749" t="s">
        <v>394</v>
      </c>
      <c r="E62" s="750" t="s">
        <v>395</v>
      </c>
    </row>
    <row r="63" spans="1:5" ht="15.6" thickBot="1" x14ac:dyDescent="0.3">
      <c r="A63" s="740" t="s">
        <v>396</v>
      </c>
      <c r="E63" s="739"/>
    </row>
    <row r="64" spans="1:5" x14ac:dyDescent="0.25">
      <c r="A64" s="756" t="s">
        <v>397</v>
      </c>
      <c r="B64" s="757">
        <v>340000</v>
      </c>
      <c r="C64" s="758">
        <v>1.73</v>
      </c>
      <c r="D64" s="759" t="s">
        <v>398</v>
      </c>
      <c r="E64" s="760"/>
    </row>
    <row r="65" spans="1:5" ht="21.75" customHeight="1" x14ac:dyDescent="0.25">
      <c r="A65" s="740" t="s">
        <v>399</v>
      </c>
      <c r="D65" s="327" t="s">
        <v>400</v>
      </c>
      <c r="E65" s="739"/>
    </row>
    <row r="66" spans="1:5" x14ac:dyDescent="0.25">
      <c r="A66" s="740"/>
      <c r="D66" s="327" t="s">
        <v>401</v>
      </c>
      <c r="E66" s="739"/>
    </row>
    <row r="67" spans="1:5" x14ac:dyDescent="0.25">
      <c r="A67" s="740"/>
      <c r="D67" s="327" t="s">
        <v>402</v>
      </c>
      <c r="E67" s="739"/>
    </row>
    <row r="68" spans="1:5" x14ac:dyDescent="0.25">
      <c r="A68" s="740"/>
      <c r="D68" s="327" t="s">
        <v>403</v>
      </c>
      <c r="E68" s="739"/>
    </row>
    <row r="69" spans="1:5" ht="15.6" thickBot="1" x14ac:dyDescent="0.3">
      <c r="A69" s="740"/>
      <c r="D69" s="327" t="s">
        <v>404</v>
      </c>
      <c r="E69" s="739"/>
    </row>
    <row r="70" spans="1:5" ht="63.6" thickTop="1" thickBot="1" x14ac:dyDescent="0.35">
      <c r="A70" s="731" t="s">
        <v>405</v>
      </c>
      <c r="B70" s="766">
        <f>SUM(B5:B69)</f>
        <v>3885000</v>
      </c>
      <c r="C70" s="767">
        <f>SUM(C5:C69)</f>
        <v>25.48</v>
      </c>
      <c r="D70" s="768" t="s">
        <v>406</v>
      </c>
      <c r="E70" s="769" t="s">
        <v>407</v>
      </c>
    </row>
    <row r="71" spans="1:5" ht="61.5" customHeight="1" thickTop="1" x14ac:dyDescent="0.25"/>
  </sheetData>
  <mergeCells count="3">
    <mergeCell ref="A1:E1"/>
    <mergeCell ref="A2:E2"/>
    <mergeCell ref="A3:E3"/>
  </mergeCells>
  <printOptions horizontalCentered="1"/>
  <pageMargins left="0" right="0" top="0.5" bottom="0" header="0" footer="0"/>
  <pageSetup paperSize="5" scale="98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84D03-5CB3-40A5-85BB-6A4D4777D4AE}">
  <sheetPr>
    <pageSetUpPr fitToPage="1"/>
  </sheetPr>
  <dimension ref="A1:R46"/>
  <sheetViews>
    <sheetView zoomScale="115" zoomScaleNormal="11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24" sqref="G24"/>
    </sheetView>
  </sheetViews>
  <sheetFormatPr defaultRowHeight="14.4" x14ac:dyDescent="0.3"/>
  <cols>
    <col min="1" max="1" width="9.109375" style="601"/>
    <col min="2" max="2" width="42.33203125" customWidth="1"/>
    <col min="3" max="3" width="11.109375" customWidth="1"/>
    <col min="4" max="4" width="12.5546875" customWidth="1"/>
    <col min="5" max="5" width="12.6640625" customWidth="1"/>
    <col min="6" max="6" width="11.88671875" customWidth="1"/>
    <col min="7" max="7" width="12" customWidth="1"/>
    <col min="8" max="8" width="12.44140625" customWidth="1"/>
    <col min="9" max="9" width="13" customWidth="1"/>
    <col min="10" max="10" width="12.6640625" customWidth="1"/>
    <col min="11" max="11" width="12" customWidth="1"/>
    <col min="12" max="12" width="11.33203125" customWidth="1"/>
    <col min="13" max="13" width="10.88671875" customWidth="1"/>
    <col min="14" max="14" width="11.6640625" customWidth="1"/>
    <col min="15" max="15" width="13" customWidth="1"/>
    <col min="16" max="16" width="11.88671875" customWidth="1"/>
    <col min="17" max="17" width="12.33203125" customWidth="1"/>
    <col min="18" max="18" width="12.109375" customWidth="1"/>
  </cols>
  <sheetData>
    <row r="1" spans="1:18" ht="15.6" thickTop="1" thickBot="1" x14ac:dyDescent="0.35">
      <c r="A1" s="790"/>
      <c r="B1" s="685" t="s">
        <v>261</v>
      </c>
      <c r="C1" s="469" t="s">
        <v>8</v>
      </c>
      <c r="D1" s="265" t="s">
        <v>9</v>
      </c>
      <c r="E1" s="883" t="s">
        <v>10</v>
      </c>
      <c r="F1" s="265" t="s">
        <v>11</v>
      </c>
      <c r="G1" s="265" t="s">
        <v>12</v>
      </c>
      <c r="H1" s="489" t="s">
        <v>13</v>
      </c>
      <c r="I1" s="265" t="s">
        <v>14</v>
      </c>
      <c r="J1" s="265" t="s">
        <v>15</v>
      </c>
      <c r="K1" s="265" t="s">
        <v>16</v>
      </c>
      <c r="L1" s="265" t="s">
        <v>51</v>
      </c>
      <c r="M1" s="265" t="s">
        <v>17</v>
      </c>
      <c r="N1" s="265" t="s">
        <v>18</v>
      </c>
      <c r="O1" s="265" t="s">
        <v>52</v>
      </c>
      <c r="P1" s="265" t="s">
        <v>19</v>
      </c>
      <c r="Q1" s="265" t="s">
        <v>150</v>
      </c>
      <c r="R1" s="265" t="s">
        <v>151</v>
      </c>
    </row>
    <row r="2" spans="1:18" ht="15" thickTop="1" x14ac:dyDescent="0.3">
      <c r="A2" s="600" t="s">
        <v>254</v>
      </c>
      <c r="B2" s="686" t="s">
        <v>255</v>
      </c>
      <c r="C2" s="606"/>
      <c r="D2" s="854"/>
      <c r="E2" s="884"/>
      <c r="F2" s="605"/>
      <c r="G2" s="605"/>
      <c r="H2" s="606"/>
      <c r="I2" s="604"/>
      <c r="J2" s="605"/>
      <c r="K2" s="605"/>
      <c r="L2" s="605"/>
      <c r="M2" s="606"/>
      <c r="N2" s="604"/>
      <c r="O2" s="605"/>
      <c r="P2" s="605"/>
      <c r="Q2" s="605"/>
      <c r="R2" s="606"/>
    </row>
    <row r="3" spans="1:18" x14ac:dyDescent="0.3">
      <c r="A3" s="600"/>
      <c r="B3" s="686"/>
      <c r="C3" s="670"/>
      <c r="D3" s="855"/>
      <c r="E3" s="885"/>
      <c r="F3" s="859"/>
      <c r="G3" s="859"/>
      <c r="H3" s="860"/>
      <c r="I3" s="858"/>
      <c r="J3" s="859"/>
      <c r="K3" s="859"/>
      <c r="L3" s="859"/>
      <c r="M3" s="860"/>
      <c r="N3" s="858"/>
      <c r="O3" s="859"/>
      <c r="P3" s="859"/>
      <c r="Q3" s="859"/>
      <c r="R3" s="860"/>
    </row>
    <row r="4" spans="1:18" x14ac:dyDescent="0.3">
      <c r="A4" s="531">
        <v>52</v>
      </c>
      <c r="B4" s="687" t="s">
        <v>230</v>
      </c>
      <c r="C4" s="530">
        <f>'FY25 Library'!H16</f>
        <v>-12000</v>
      </c>
      <c r="D4" s="856">
        <f>'FY25 Library'!I16</f>
        <v>-12000</v>
      </c>
      <c r="E4" s="886">
        <f>'FY25 Library'!J16</f>
        <v>0</v>
      </c>
      <c r="F4" s="264">
        <f>'FY25 Library'!K16</f>
        <v>-12000</v>
      </c>
      <c r="G4" s="264">
        <f>'FY25 Library'!L16</f>
        <v>-12000</v>
      </c>
      <c r="H4" s="267">
        <f>'FY25 Library'!M16</f>
        <v>-12000</v>
      </c>
      <c r="I4" s="268">
        <f>'FY25 Library'!N16</f>
        <v>-12000</v>
      </c>
      <c r="J4" s="264">
        <f>'FY25 Library'!O16</f>
        <v>-12000</v>
      </c>
      <c r="K4" s="264">
        <f>'FY25 Library'!P16</f>
        <v>-12000</v>
      </c>
      <c r="L4" s="264">
        <f>'FY25 Library'!Q16</f>
        <v>-12000</v>
      </c>
      <c r="M4" s="267">
        <f>'FY25 Library'!R16</f>
        <v>-12000</v>
      </c>
      <c r="N4" s="268">
        <f>'FY25 Library'!S16</f>
        <v>-12000</v>
      </c>
      <c r="O4" s="264">
        <f>'FY25 Library'!T16</f>
        <v>-12000</v>
      </c>
      <c r="P4" s="264">
        <f>'FY25 Library'!U16</f>
        <v>-12000</v>
      </c>
      <c r="Q4" s="264">
        <f>'FY25 Library'!V16</f>
        <v>-12000</v>
      </c>
      <c r="R4" s="267">
        <f>'FY25 Library'!W16</f>
        <v>-12000</v>
      </c>
    </row>
    <row r="5" spans="1:18" x14ac:dyDescent="0.3">
      <c r="A5" s="531"/>
      <c r="B5" s="687"/>
      <c r="C5" s="267"/>
      <c r="D5" s="490"/>
      <c r="E5" s="886"/>
      <c r="F5" s="264"/>
      <c r="G5" s="264"/>
      <c r="H5" s="267"/>
      <c r="I5" s="268"/>
      <c r="J5" s="264"/>
      <c r="K5" s="264"/>
      <c r="L5" s="264"/>
      <c r="M5" s="267"/>
      <c r="N5" s="268"/>
      <c r="O5" s="264"/>
      <c r="P5" s="264"/>
      <c r="Q5" s="264"/>
      <c r="R5" s="267"/>
    </row>
    <row r="6" spans="1:18" x14ac:dyDescent="0.3">
      <c r="A6" s="531">
        <v>51</v>
      </c>
      <c r="B6" s="687" t="s">
        <v>171</v>
      </c>
      <c r="C6" s="267">
        <f>'FY25 Police'!J29</f>
        <v>0</v>
      </c>
      <c r="D6" s="490">
        <f>'FY25 Police'!K29</f>
        <v>0</v>
      </c>
      <c r="E6" s="886">
        <f>'FY25 Police'!L29</f>
        <v>0</v>
      </c>
      <c r="F6" s="264">
        <f>'FY25 Police'!M29</f>
        <v>-115000</v>
      </c>
      <c r="G6" s="264">
        <f>'FY25 Police'!N29</f>
        <v>-100000</v>
      </c>
      <c r="H6" s="267">
        <f>'FY25 Police'!O29</f>
        <v>-100000</v>
      </c>
      <c r="I6" s="268">
        <f>'FY25 Police'!P29</f>
        <v>-110000</v>
      </c>
      <c r="J6" s="264">
        <f>'FY25 Police'!Q29</f>
        <v>-110000</v>
      </c>
      <c r="K6" s="264">
        <f>'FY25 Police'!R29</f>
        <v>-110000</v>
      </c>
      <c r="L6" s="264">
        <f>'FY25 Police'!S29</f>
        <v>-110000</v>
      </c>
      <c r="M6" s="267">
        <f>'FY25 Police'!T29</f>
        <v>-110000</v>
      </c>
      <c r="N6" s="268">
        <f>'FY25 Police'!U29</f>
        <v>-130000</v>
      </c>
      <c r="O6" s="264">
        <f>'FY25 Police'!V29</f>
        <v>-130000</v>
      </c>
      <c r="P6" s="264">
        <f>'FY25 Police'!W29</f>
        <v>-130000</v>
      </c>
      <c r="Q6" s="264">
        <f>'FY25 Police'!X29</f>
        <v>-130000</v>
      </c>
      <c r="R6" s="267">
        <f>'FY25 Police'!Y29</f>
        <v>-130000</v>
      </c>
    </row>
    <row r="7" spans="1:18" x14ac:dyDescent="0.3">
      <c r="A7" s="531"/>
      <c r="B7" s="687"/>
      <c r="C7" s="267"/>
      <c r="D7" s="490"/>
      <c r="E7" s="886"/>
      <c r="F7" s="264"/>
      <c r="G7" s="264"/>
      <c r="H7" s="267"/>
      <c r="I7" s="268"/>
      <c r="J7" s="264"/>
      <c r="K7" s="264"/>
      <c r="L7" s="264"/>
      <c r="M7" s="267"/>
      <c r="N7" s="268"/>
      <c r="O7" s="264"/>
      <c r="P7" s="264"/>
      <c r="Q7" s="264"/>
      <c r="R7" s="267"/>
    </row>
    <row r="8" spans="1:18" x14ac:dyDescent="0.3">
      <c r="A8" s="531">
        <v>53</v>
      </c>
      <c r="B8" s="687" t="s">
        <v>187</v>
      </c>
      <c r="C8" s="267">
        <f>'FY26 Fire'!K47</f>
        <v>-150000</v>
      </c>
      <c r="D8" s="490">
        <f>'FY26 Fire'!L47</f>
        <v>-220000</v>
      </c>
      <c r="E8" s="886">
        <f>'FY26 Fire'!M47</f>
        <v>-180000</v>
      </c>
      <c r="F8" s="264">
        <f>'FY26 Fire'!N47</f>
        <v>-210000</v>
      </c>
      <c r="G8" s="264">
        <f>'FY26 Fire'!O47</f>
        <v>-215000</v>
      </c>
      <c r="H8" s="267">
        <f>'FY26 Fire'!P47</f>
        <v>-220000</v>
      </c>
      <c r="I8" s="268">
        <f>'FY26 Fire'!Q47</f>
        <v>-225000</v>
      </c>
      <c r="J8" s="264">
        <f>'FY26 Fire'!R47</f>
        <v>-225000</v>
      </c>
      <c r="K8" s="264">
        <f>'FY26 Fire'!S47</f>
        <v>-225000</v>
      </c>
      <c r="L8" s="264">
        <f>'FY26 Fire'!T47</f>
        <v>-225000</v>
      </c>
      <c r="M8" s="267">
        <f>'FY26 Fire'!U47</f>
        <v>-225000</v>
      </c>
      <c r="N8" s="268">
        <f>'FY26 Fire'!V47</f>
        <v>-255000</v>
      </c>
      <c r="O8" s="264">
        <f>'FY26 Fire'!W47</f>
        <v>-255000</v>
      </c>
      <c r="P8" s="264">
        <f>'FY26 Fire'!X47</f>
        <v>-255000</v>
      </c>
      <c r="Q8" s="264">
        <f>'FY26 Fire'!Y47</f>
        <v>-255000</v>
      </c>
      <c r="R8" s="267">
        <f>'FY26 Fire'!Z47</f>
        <v>-255000</v>
      </c>
    </row>
    <row r="9" spans="1:18" x14ac:dyDescent="0.3">
      <c r="A9" s="531">
        <v>46</v>
      </c>
      <c r="B9" s="687" t="s">
        <v>253</v>
      </c>
      <c r="C9" s="267">
        <f>'FY26 Fire Safety'!J12</f>
        <v>-40000</v>
      </c>
      <c r="D9" s="492">
        <f>'FY26 Fire Safety'!K12</f>
        <v>-5000</v>
      </c>
      <c r="E9" s="886">
        <f>'FY26 Fire Safety'!L12</f>
        <v>0</v>
      </c>
      <c r="F9" s="264">
        <f>'FY26 Fire Safety'!M12</f>
        <v>-25000</v>
      </c>
      <c r="G9" s="264">
        <f>'FY26 Fire Safety'!N12</f>
        <v>-25000</v>
      </c>
      <c r="H9" s="267">
        <f>'FY26 Fire Safety'!O12</f>
        <v>-25000</v>
      </c>
      <c r="I9" s="268">
        <f>'FY26 Fire Safety'!P12</f>
        <v>-25000</v>
      </c>
      <c r="J9" s="264">
        <f>'FY26 Fire Safety'!Q12</f>
        <v>-25000</v>
      </c>
      <c r="K9" s="264">
        <f>'FY26 Fire Safety'!R12</f>
        <v>-25000</v>
      </c>
      <c r="L9" s="264">
        <f>'FY26 Fire Safety'!S12</f>
        <v>-25000</v>
      </c>
      <c r="M9" s="267">
        <f>'FY26 Fire Safety'!T12</f>
        <v>-25000</v>
      </c>
      <c r="N9" s="268">
        <f>'FY26 Fire Safety'!U12</f>
        <v>-10000</v>
      </c>
      <c r="O9" s="264">
        <f>'FY26 Fire Safety'!V12</f>
        <v>-10000</v>
      </c>
      <c r="P9" s="264">
        <f>'FY26 Fire Safety'!W12</f>
        <v>-10000</v>
      </c>
      <c r="Q9" s="264">
        <f>'FY26 Fire Safety'!X12</f>
        <v>-10000</v>
      </c>
      <c r="R9" s="267">
        <f>'FY26 Fire Safety'!Y12</f>
        <v>-10000</v>
      </c>
    </row>
    <row r="10" spans="1:18" x14ac:dyDescent="0.3">
      <c r="A10" s="531"/>
      <c r="B10" s="687"/>
      <c r="C10" s="267"/>
      <c r="D10" s="490"/>
      <c r="E10" s="886"/>
      <c r="F10" s="264"/>
      <c r="G10" s="264"/>
      <c r="H10" s="267"/>
      <c r="I10" s="268"/>
      <c r="J10" s="264"/>
      <c r="K10" s="264"/>
      <c r="L10" s="264"/>
      <c r="M10" s="267"/>
      <c r="N10" s="268"/>
      <c r="O10" s="264"/>
      <c r="P10" s="264"/>
      <c r="Q10" s="264"/>
      <c r="R10" s="267"/>
    </row>
    <row r="11" spans="1:18" x14ac:dyDescent="0.3">
      <c r="A11" s="531">
        <v>55</v>
      </c>
      <c r="B11" s="687" t="s">
        <v>199</v>
      </c>
      <c r="C11" s="267">
        <f>'FY26 Hwy Equipment'!K65</f>
        <v>-50000</v>
      </c>
      <c r="D11" s="490">
        <f>'FY26 Hwy Equipment'!L65</f>
        <v>-218000</v>
      </c>
      <c r="E11" s="886">
        <f>'FY26 Hwy Equipment'!M65</f>
        <v>-175000</v>
      </c>
      <c r="F11" s="264">
        <f>'FY26 Hwy Equipment'!N65</f>
        <v>-275000</v>
      </c>
      <c r="G11" s="264">
        <f>'FY26 Hwy Equipment'!O65</f>
        <v>-275000</v>
      </c>
      <c r="H11" s="267">
        <f>'FY26 Hwy Equipment'!P65</f>
        <v>-275000</v>
      </c>
      <c r="I11" s="268">
        <f>'FY26 Hwy Equipment'!Q65</f>
        <v>-290000</v>
      </c>
      <c r="J11" s="264">
        <f>'FY26 Hwy Equipment'!R65</f>
        <v>-290000</v>
      </c>
      <c r="K11" s="264">
        <f>'FY26 Hwy Equipment'!S65</f>
        <v>-300000</v>
      </c>
      <c r="L11" s="264">
        <f>'FY26 Hwy Equipment'!T65</f>
        <v>-310000</v>
      </c>
      <c r="M11" s="267">
        <f>'FY26 Hwy Equipment'!U65</f>
        <v>-310000</v>
      </c>
      <c r="N11" s="268">
        <f>'FY26 Hwy Equipment'!V65</f>
        <v>-310000</v>
      </c>
      <c r="O11" s="264">
        <f>'FY26 Hwy Equipment'!W65</f>
        <v>-310000</v>
      </c>
      <c r="P11" s="264">
        <f>'FY26 Hwy Equipment'!X65</f>
        <v>-310000</v>
      </c>
      <c r="Q11" s="264">
        <f>'FY26 Hwy Equipment'!Y65</f>
        <v>-310000</v>
      </c>
      <c r="R11" s="267">
        <f>'FY26 Hwy Equipment'!Z65</f>
        <v>-310000</v>
      </c>
    </row>
    <row r="12" spans="1:18" x14ac:dyDescent="0.3">
      <c r="A12" s="531">
        <v>56</v>
      </c>
      <c r="B12" s="687" t="s">
        <v>428</v>
      </c>
      <c r="C12" s="267">
        <f>'FY26 Bridge &amp; Culvert'!G12</f>
        <v>-37000</v>
      </c>
      <c r="D12" s="492">
        <f>'FY26 Bridge &amp; Culvert'!H12</f>
        <v>-55000</v>
      </c>
      <c r="E12" s="886">
        <f>'FY26 Bridge &amp; Culvert'!I12</f>
        <v>0</v>
      </c>
      <c r="F12" s="264">
        <f>'FY26 Bridge &amp; Culvert'!J12</f>
        <v>-95000</v>
      </c>
      <c r="G12" s="264">
        <f>'FY26 Bridge &amp; Culvert'!K12</f>
        <v>-100000</v>
      </c>
      <c r="H12" s="267">
        <f>'FY26 Bridge &amp; Culvert'!L12</f>
        <v>-105000</v>
      </c>
      <c r="I12" s="268">
        <f>'FY26 Bridge &amp; Culvert'!M12</f>
        <v>-115000</v>
      </c>
      <c r="J12" s="264">
        <f>'FY26 Bridge &amp; Culvert'!N12</f>
        <v>-125000</v>
      </c>
      <c r="K12" s="264">
        <f>'FY26 Bridge &amp; Culvert'!O12</f>
        <v>0</v>
      </c>
      <c r="L12" s="264">
        <f>'FY26 Bridge &amp; Culvert'!P12</f>
        <v>0</v>
      </c>
      <c r="M12" s="267">
        <f>'FY26 Bridge &amp; Culvert'!Q12</f>
        <v>0</v>
      </c>
      <c r="N12" s="268">
        <f>'FY26 Bridge &amp; Culvert'!R12</f>
        <v>0</v>
      </c>
      <c r="O12" s="264">
        <f>'FY26 Bridge &amp; Culvert'!S12</f>
        <v>0</v>
      </c>
      <c r="P12" s="264">
        <f>'FY26 Bridge &amp; Culvert'!T12</f>
        <v>0</v>
      </c>
      <c r="Q12" s="264">
        <f>'FY26 Bridge &amp; Culvert'!U12</f>
        <v>0</v>
      </c>
      <c r="R12" s="267">
        <f>'FY26 Bridge &amp; Culvert'!V12</f>
        <v>0</v>
      </c>
    </row>
    <row r="13" spans="1:18" x14ac:dyDescent="0.3">
      <c r="A13" s="531">
        <v>59</v>
      </c>
      <c r="B13" s="687" t="s">
        <v>427</v>
      </c>
      <c r="C13" s="267">
        <f>'FY26 Guardrail'!G12</f>
        <v>-15000</v>
      </c>
      <c r="D13" s="492">
        <f>'FY26 Guardrail'!H12</f>
        <v>-11000</v>
      </c>
      <c r="E13" s="886">
        <f>'FY26 Guardrail'!I12</f>
        <v>-10000</v>
      </c>
      <c r="F13" s="264">
        <f>'FY26 Guardrail'!J12</f>
        <v>-10000</v>
      </c>
      <c r="G13" s="264">
        <f>'FY26 Guardrail'!K12</f>
        <v>-10000</v>
      </c>
      <c r="H13" s="267">
        <f>'FY26 Guardrail'!L12</f>
        <v>-10000</v>
      </c>
      <c r="I13" s="268">
        <f>'FY26 Guardrail'!M12</f>
        <v>0</v>
      </c>
      <c r="J13" s="264">
        <f>'FY26 Guardrail'!N12</f>
        <v>0</v>
      </c>
      <c r="K13" s="264">
        <f>'FY26 Guardrail'!O12</f>
        <v>0</v>
      </c>
      <c r="L13" s="264">
        <f>'FY26 Guardrail'!P12</f>
        <v>0</v>
      </c>
      <c r="M13" s="267">
        <f>'FY26 Guardrail'!Q12</f>
        <v>0</v>
      </c>
      <c r="N13" s="268">
        <f>'FY26 Guardrail'!R12</f>
        <v>0</v>
      </c>
      <c r="O13" s="264">
        <f>'FY26 Guardrail'!S12</f>
        <v>0</v>
      </c>
      <c r="P13" s="264">
        <f>'FY26 Guardrail'!T12</f>
        <v>0</v>
      </c>
      <c r="Q13" s="264">
        <f>'FY26 Guardrail'!U12</f>
        <v>0</v>
      </c>
      <c r="R13" s="267">
        <f>'FY26 Guardrail'!V12</f>
        <v>0</v>
      </c>
    </row>
    <row r="14" spans="1:18" x14ac:dyDescent="0.3">
      <c r="A14" s="531"/>
      <c r="B14" s="687"/>
      <c r="C14" s="267"/>
      <c r="D14" s="490"/>
      <c r="E14" s="886"/>
      <c r="F14" s="264"/>
      <c r="G14" s="264"/>
      <c r="H14" s="267"/>
      <c r="I14" s="268"/>
      <c r="J14" s="264"/>
      <c r="K14" s="264"/>
      <c r="L14" s="264"/>
      <c r="M14" s="267"/>
      <c r="N14" s="268"/>
      <c r="O14" s="264"/>
      <c r="P14" s="264"/>
      <c r="Q14" s="264"/>
      <c r="R14" s="267"/>
    </row>
    <row r="15" spans="1:18" x14ac:dyDescent="0.3">
      <c r="A15" s="531">
        <v>60</v>
      </c>
      <c r="B15" s="687" t="s">
        <v>275</v>
      </c>
      <c r="C15" s="267">
        <f>'FY25 New Sidewalks'!G20</f>
        <v>-25000</v>
      </c>
      <c r="D15" s="490">
        <f>'FY25 New Sidewalks'!H20</f>
        <v>0</v>
      </c>
      <c r="E15" s="886">
        <f>'FY25 New Sidewalks'!I20</f>
        <v>0</v>
      </c>
      <c r="F15" s="264">
        <f>'FY25 New Sidewalks'!J20</f>
        <v>0</v>
      </c>
      <c r="G15" s="264">
        <f>'FY25 New Sidewalks'!K20</f>
        <v>0</v>
      </c>
      <c r="H15" s="267">
        <f>'FY25 New Sidewalks'!L20</f>
        <v>0</v>
      </c>
      <c r="I15" s="268">
        <f>'FY25 New Sidewalks'!M20</f>
        <v>0</v>
      </c>
      <c r="J15" s="264">
        <f>'FY25 New Sidewalks'!N20</f>
        <v>0</v>
      </c>
      <c r="K15" s="264">
        <f>'FY25 New Sidewalks'!O20</f>
        <v>0</v>
      </c>
      <c r="L15" s="264">
        <f>'FY25 New Sidewalks'!P20</f>
        <v>0</v>
      </c>
      <c r="M15" s="267">
        <f>'FY25 New Sidewalks'!Q20</f>
        <v>0</v>
      </c>
      <c r="N15" s="268">
        <f>'FY25 New Sidewalks'!R20</f>
        <v>0</v>
      </c>
      <c r="O15" s="264">
        <f>'FY25 New Sidewalks'!S20</f>
        <v>0</v>
      </c>
      <c r="P15" s="264">
        <f>'FY25 New Sidewalks'!T20</f>
        <v>0</v>
      </c>
      <c r="Q15" s="264">
        <f>'FY25 New Sidewalks'!U20</f>
        <v>0</v>
      </c>
      <c r="R15" s="267">
        <f>'FY25 New Sidewalks'!V20</f>
        <v>0</v>
      </c>
    </row>
    <row r="16" spans="1:18" x14ac:dyDescent="0.3">
      <c r="A16" s="531">
        <v>47</v>
      </c>
      <c r="B16" s="687" t="s">
        <v>251</v>
      </c>
      <c r="C16" s="267">
        <v>0</v>
      </c>
      <c r="D16" s="490">
        <f>'26 New Transport Infrastructure'!F13</f>
        <v>-25000</v>
      </c>
      <c r="E16" s="886">
        <f>'26 New Transport Infrastructure'!G13</f>
        <v>0</v>
      </c>
      <c r="F16" s="264">
        <f>'26 New Transport Infrastructure'!H13</f>
        <v>0</v>
      </c>
      <c r="G16" s="264">
        <f>'26 New Transport Infrastructure'!I13</f>
        <v>0</v>
      </c>
      <c r="H16" s="267">
        <f>'26 New Transport Infrastructure'!J13</f>
        <v>0</v>
      </c>
      <c r="I16" s="268">
        <f>'26 New Transport Infrastructure'!K13</f>
        <v>0</v>
      </c>
      <c r="J16" s="264">
        <f>'26 New Transport Infrastructure'!L13</f>
        <v>0</v>
      </c>
      <c r="K16" s="264">
        <f>'26 New Transport Infrastructure'!M13</f>
        <v>0</v>
      </c>
      <c r="L16" s="264">
        <f>'26 New Transport Infrastructure'!N13</f>
        <v>0</v>
      </c>
      <c r="M16" s="267">
        <f>'26 New Transport Infrastructure'!O13</f>
        <v>0</v>
      </c>
      <c r="N16" s="268">
        <f>'26 New Transport Infrastructure'!P13</f>
        <v>0</v>
      </c>
      <c r="O16" s="264">
        <f>'26 New Transport Infrastructure'!Q13</f>
        <v>0</v>
      </c>
      <c r="P16" s="264">
        <f>'26 New Transport Infrastructure'!R13</f>
        <v>0</v>
      </c>
      <c r="Q16" s="264">
        <f>'26 New Transport Infrastructure'!S13</f>
        <v>0</v>
      </c>
      <c r="R16" s="267">
        <f>'26 New Transport Infrastructure'!T13</f>
        <v>0</v>
      </c>
    </row>
    <row r="17" spans="1:18" x14ac:dyDescent="0.3">
      <c r="A17" s="531"/>
      <c r="B17" s="687"/>
      <c r="C17" s="267"/>
      <c r="D17" s="490"/>
      <c r="E17" s="886"/>
      <c r="F17" s="264"/>
      <c r="G17" s="264"/>
      <c r="H17" s="267"/>
      <c r="I17" s="268"/>
      <c r="J17" s="264"/>
      <c r="K17" s="264"/>
      <c r="L17" s="264"/>
      <c r="M17" s="267"/>
      <c r="N17" s="268"/>
      <c r="O17" s="264"/>
      <c r="P17" s="264"/>
      <c r="Q17" s="264"/>
      <c r="R17" s="267"/>
    </row>
    <row r="18" spans="1:18" x14ac:dyDescent="0.3">
      <c r="A18" s="531">
        <v>25</v>
      </c>
      <c r="B18" s="687" t="s">
        <v>252</v>
      </c>
      <c r="C18" s="267">
        <f>'FY25 Town Center'!H17</f>
        <v>0</v>
      </c>
      <c r="D18" s="490">
        <f>'FY25 Town Center'!I17</f>
        <v>0</v>
      </c>
      <c r="E18" s="886">
        <f>'FY25 Town Center'!J17</f>
        <v>0</v>
      </c>
      <c r="F18" s="264">
        <f>'FY25 Town Center'!K17</f>
        <v>0</v>
      </c>
      <c r="G18" s="264">
        <f>'FY25 Town Center'!L17</f>
        <v>0</v>
      </c>
      <c r="H18" s="267">
        <f>'FY25 Town Center'!M17</f>
        <v>0</v>
      </c>
      <c r="I18" s="268">
        <f>'FY25 Town Center'!N17</f>
        <v>0</v>
      </c>
      <c r="J18" s="264">
        <f>'FY25 Town Center'!O17</f>
        <v>0</v>
      </c>
      <c r="K18" s="264">
        <f>'FY25 Town Center'!P17</f>
        <v>0</v>
      </c>
      <c r="L18" s="264">
        <f>'FY25 Town Center'!Q17</f>
        <v>0</v>
      </c>
      <c r="M18" s="267">
        <f>'FY25 Town Center'!R17</f>
        <v>0</v>
      </c>
      <c r="N18" s="268">
        <f>'FY25 Town Center'!S17</f>
        <v>0</v>
      </c>
      <c r="O18" s="264">
        <f>'FY25 Town Center'!T17</f>
        <v>0</v>
      </c>
      <c r="P18" s="264">
        <f>'FY25 Town Center'!U17</f>
        <v>0</v>
      </c>
      <c r="Q18" s="264">
        <f>'FY25 Town Center'!V17</f>
        <v>0</v>
      </c>
      <c r="R18" s="267">
        <f>'FY25 Town Center'!W17</f>
        <v>0</v>
      </c>
    </row>
    <row r="19" spans="1:18" ht="15" thickBot="1" x14ac:dyDescent="0.35">
      <c r="A19" s="531"/>
      <c r="B19" s="687"/>
      <c r="C19" s="280"/>
      <c r="D19" s="857"/>
      <c r="E19" s="887"/>
      <c r="F19" s="460"/>
      <c r="G19" s="460"/>
      <c r="H19" s="280"/>
      <c r="I19" s="459"/>
      <c r="J19" s="460"/>
      <c r="K19" s="460"/>
      <c r="L19" s="460"/>
      <c r="M19" s="280"/>
      <c r="N19" s="459"/>
      <c r="O19" s="460"/>
      <c r="P19" s="460"/>
      <c r="Q19" s="460"/>
      <c r="R19" s="280"/>
    </row>
    <row r="20" spans="1:18" ht="15.6" thickTop="1" thickBot="1" x14ac:dyDescent="0.35">
      <c r="A20" s="532"/>
      <c r="B20" s="688" t="s">
        <v>133</v>
      </c>
      <c r="C20" s="475">
        <f t="shared" ref="C20:R20" si="0">SUM(C6:C19)</f>
        <v>-317000</v>
      </c>
      <c r="D20" s="491">
        <f t="shared" si="0"/>
        <v>-534000</v>
      </c>
      <c r="E20" s="888">
        <f t="shared" si="0"/>
        <v>-365000</v>
      </c>
      <c r="F20" s="491">
        <f t="shared" si="0"/>
        <v>-730000</v>
      </c>
      <c r="G20" s="491">
        <f t="shared" si="0"/>
        <v>-725000</v>
      </c>
      <c r="H20" s="491">
        <f t="shared" si="0"/>
        <v>-735000</v>
      </c>
      <c r="I20" s="473">
        <f t="shared" si="0"/>
        <v>-765000</v>
      </c>
      <c r="J20" s="474">
        <f t="shared" si="0"/>
        <v>-775000</v>
      </c>
      <c r="K20" s="474">
        <f t="shared" si="0"/>
        <v>-660000</v>
      </c>
      <c r="L20" s="474">
        <f t="shared" si="0"/>
        <v>-670000</v>
      </c>
      <c r="M20" s="475">
        <f t="shared" si="0"/>
        <v>-670000</v>
      </c>
      <c r="N20" s="473">
        <f t="shared" si="0"/>
        <v>-705000</v>
      </c>
      <c r="O20" s="474">
        <f t="shared" si="0"/>
        <v>-705000</v>
      </c>
      <c r="P20" s="474">
        <f t="shared" si="0"/>
        <v>-705000</v>
      </c>
      <c r="Q20" s="474">
        <f t="shared" si="0"/>
        <v>-705000</v>
      </c>
      <c r="R20" s="475">
        <f t="shared" si="0"/>
        <v>-705000</v>
      </c>
    </row>
    <row r="21" spans="1:18" ht="15" thickTop="1" x14ac:dyDescent="0.3">
      <c r="C21" s="248"/>
      <c r="D21" s="248"/>
      <c r="E21" s="248"/>
      <c r="F21" s="248"/>
      <c r="G21" s="248"/>
      <c r="H21" s="248"/>
      <c r="I21" s="607"/>
      <c r="J21" s="607"/>
      <c r="K21" s="607"/>
      <c r="L21" s="607"/>
      <c r="M21" s="607"/>
      <c r="N21" s="248"/>
      <c r="O21" s="248"/>
      <c r="P21" s="248"/>
      <c r="Q21" s="248"/>
      <c r="R21" s="248"/>
    </row>
    <row r="22" spans="1:18" x14ac:dyDescent="0.3"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</row>
    <row r="23" spans="1:18" x14ac:dyDescent="0.3"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</row>
    <row r="24" spans="1:18" x14ac:dyDescent="0.3"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</row>
    <row r="25" spans="1:18" ht="15" thickBot="1" x14ac:dyDescent="0.35"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</row>
    <row r="26" spans="1:18" ht="15.6" thickTop="1" thickBot="1" x14ac:dyDescent="0.35">
      <c r="A26" s="603" t="s">
        <v>254</v>
      </c>
      <c r="B26" s="685" t="s">
        <v>281</v>
      </c>
      <c r="C26" s="469" t="s">
        <v>8</v>
      </c>
      <c r="D26" s="467" t="s">
        <v>9</v>
      </c>
      <c r="E26" s="468" t="s">
        <v>10</v>
      </c>
      <c r="F26" s="468" t="s">
        <v>11</v>
      </c>
      <c r="G26" s="468" t="s">
        <v>12</v>
      </c>
      <c r="H26" s="469" t="s">
        <v>13</v>
      </c>
      <c r="I26" s="265" t="s">
        <v>14</v>
      </c>
      <c r="J26" s="265" t="s">
        <v>15</v>
      </c>
      <c r="K26" s="265" t="s">
        <v>16</v>
      </c>
      <c r="L26" s="265" t="s">
        <v>51</v>
      </c>
      <c r="M26" s="265" t="s">
        <v>17</v>
      </c>
      <c r="N26" s="249" t="s">
        <v>18</v>
      </c>
      <c r="O26" s="265" t="s">
        <v>52</v>
      </c>
      <c r="P26" s="265" t="s">
        <v>19</v>
      </c>
      <c r="Q26" s="265" t="s">
        <v>150</v>
      </c>
      <c r="R26" s="265" t="s">
        <v>151</v>
      </c>
    </row>
    <row r="27" spans="1:18" ht="15" thickTop="1" x14ac:dyDescent="0.3">
      <c r="A27" s="531"/>
      <c r="B27" s="687"/>
      <c r="C27" s="472"/>
      <c r="D27" s="470"/>
      <c r="E27" s="471"/>
      <c r="F27" s="471"/>
      <c r="G27" s="471"/>
      <c r="H27" s="472"/>
      <c r="I27" s="470"/>
      <c r="J27" s="471"/>
      <c r="K27" s="471"/>
      <c r="L27" s="471"/>
      <c r="M27" s="472"/>
      <c r="N27" s="470"/>
      <c r="O27" s="471"/>
      <c r="P27" s="471"/>
      <c r="Q27" s="471"/>
      <c r="R27" s="472"/>
    </row>
    <row r="28" spans="1:18" x14ac:dyDescent="0.3">
      <c r="A28" s="531">
        <v>52</v>
      </c>
      <c r="B28" s="687" t="s">
        <v>230</v>
      </c>
      <c r="C28" s="530">
        <f>'FY25 Library'!H18</f>
        <v>67233.790000000008</v>
      </c>
      <c r="D28" s="268">
        <f>'FY25 Library'!I18</f>
        <v>49233.790000000008</v>
      </c>
      <c r="E28" s="264">
        <f>'FY25 Library'!J18</f>
        <v>24233.790000000008</v>
      </c>
      <c r="F28" s="264">
        <f>'FY25 Library'!K18</f>
        <v>36233.790000000008</v>
      </c>
      <c r="G28" s="264">
        <f>'FY25 Library'!L18</f>
        <v>48233.790000000008</v>
      </c>
      <c r="H28" s="267">
        <f>'FY25 Library'!M18</f>
        <v>60233.790000000008</v>
      </c>
      <c r="I28" s="268">
        <f>'FY25 Library'!N18</f>
        <v>72233.790000000008</v>
      </c>
      <c r="J28" s="264">
        <f>'FY25 Library'!O18</f>
        <v>84233.790000000008</v>
      </c>
      <c r="K28" s="264">
        <f>'FY25 Library'!P18</f>
        <v>96233.790000000008</v>
      </c>
      <c r="L28" s="264">
        <f>'FY25 Library'!Q18</f>
        <v>108233.79000000001</v>
      </c>
      <c r="M28" s="267">
        <f>'FY25 Library'!R18</f>
        <v>120233.79000000001</v>
      </c>
      <c r="N28" s="268">
        <f>'FY25 Library'!S18</f>
        <v>132233.79</v>
      </c>
      <c r="O28" s="264">
        <f>'FY25 Library'!T18</f>
        <v>144233.79</v>
      </c>
      <c r="P28" s="264">
        <f>'FY25 Library'!U18</f>
        <v>156233.79</v>
      </c>
      <c r="Q28" s="264">
        <f>'FY25 Library'!V18</f>
        <v>168233.79</v>
      </c>
      <c r="R28" s="267">
        <f>'FY25 Library'!W18</f>
        <v>180233.79</v>
      </c>
    </row>
    <row r="29" spans="1:18" x14ac:dyDescent="0.3">
      <c r="A29" s="531"/>
      <c r="B29" s="687"/>
      <c r="C29" s="530"/>
      <c r="D29" s="268"/>
      <c r="E29" s="264"/>
      <c r="F29" s="264"/>
      <c r="G29" s="264"/>
      <c r="H29" s="267"/>
      <c r="I29" s="268"/>
      <c r="J29" s="264"/>
      <c r="K29" s="264"/>
      <c r="L29" s="264"/>
      <c r="M29" s="267"/>
      <c r="N29" s="268"/>
      <c r="O29" s="264"/>
      <c r="P29" s="264"/>
      <c r="Q29" s="264"/>
      <c r="R29" s="267"/>
    </row>
    <row r="30" spans="1:18" x14ac:dyDescent="0.3">
      <c r="A30" s="531">
        <v>51</v>
      </c>
      <c r="B30" s="687" t="s">
        <v>193</v>
      </c>
      <c r="C30" s="267">
        <f>'FY25 Police'!J32</f>
        <v>40783</v>
      </c>
      <c r="D30" s="268">
        <f>'FY25 Police'!K32</f>
        <v>40783</v>
      </c>
      <c r="E30" s="264">
        <f>'FY25 Police'!L32</f>
        <v>32283</v>
      </c>
      <c r="F30" s="264">
        <f>'FY25 Police'!M32</f>
        <v>2783</v>
      </c>
      <c r="G30" s="264">
        <f>'FY25 Police'!N32</f>
        <v>10783</v>
      </c>
      <c r="H30" s="267">
        <f>'FY25 Police'!O32</f>
        <v>102283</v>
      </c>
      <c r="I30" s="268">
        <f>'FY25 Police'!P32</f>
        <v>124783</v>
      </c>
      <c r="J30" s="264">
        <f>'FY25 Police'!Q32</f>
        <v>60283</v>
      </c>
      <c r="K30" s="264">
        <f>'FY25 Police'!R32</f>
        <v>59783</v>
      </c>
      <c r="L30" s="264">
        <f>'FY25 Police'!S32</f>
        <v>161283</v>
      </c>
      <c r="M30" s="267">
        <f>'FY25 Police'!T32</f>
        <v>161883</v>
      </c>
      <c r="N30" s="268">
        <f>'FY25 Police'!U32</f>
        <v>66683</v>
      </c>
      <c r="O30" s="264">
        <f>'FY25 Police'!V32</f>
        <v>56583</v>
      </c>
      <c r="P30" s="264">
        <f>'FY25 Police'!W32</f>
        <v>146383</v>
      </c>
      <c r="Q30" s="264">
        <f>'FY25 Police'!X32</f>
        <v>142283</v>
      </c>
      <c r="R30" s="267">
        <f>'FY25 Police'!Y32</f>
        <v>783</v>
      </c>
    </row>
    <row r="31" spans="1:18" x14ac:dyDescent="0.3">
      <c r="A31" s="531"/>
      <c r="B31" s="687"/>
      <c r="C31" s="267"/>
      <c r="D31" s="268"/>
      <c r="E31" s="264"/>
      <c r="F31" s="264"/>
      <c r="G31" s="264"/>
      <c r="H31" s="267"/>
      <c r="I31" s="268"/>
      <c r="J31" s="264"/>
      <c r="K31" s="264"/>
      <c r="L31" s="264"/>
      <c r="M31" s="267"/>
      <c r="N31" s="268"/>
      <c r="O31" s="264"/>
      <c r="P31" s="264"/>
      <c r="Q31" s="264"/>
      <c r="R31" s="267"/>
    </row>
    <row r="32" spans="1:18" x14ac:dyDescent="0.3">
      <c r="A32" s="531">
        <v>53</v>
      </c>
      <c r="B32" s="687" t="s">
        <v>200</v>
      </c>
      <c r="C32" s="267">
        <f>'FY26 Fire'!K50</f>
        <v>23541.989999999962</v>
      </c>
      <c r="D32" s="268">
        <f>'FY26 Fire'!L50</f>
        <v>142241.98999999996</v>
      </c>
      <c r="E32" s="264">
        <f>'FY26 Fire'!M50</f>
        <v>312241.99</v>
      </c>
      <c r="F32" s="264">
        <f>'FY26 Fire'!N50</f>
        <v>4495.9899999999907</v>
      </c>
      <c r="G32" s="264">
        <f>'FY26 Fire'!O50</f>
        <v>194495.99</v>
      </c>
      <c r="H32" s="267">
        <f>'FY26 Fire'!P50</f>
        <v>414495.99</v>
      </c>
      <c r="I32" s="268">
        <f>'FY26 Fire'!Q50</f>
        <v>639495.99</v>
      </c>
      <c r="J32" s="264">
        <f>'FY26 Fire'!R50</f>
        <v>844495.99</v>
      </c>
      <c r="K32" s="264">
        <f>'FY26 Fire'!S50</f>
        <v>669495.99</v>
      </c>
      <c r="L32" s="264">
        <f>'FY26 Fire'!T50</f>
        <v>894495.99</v>
      </c>
      <c r="M32" s="267">
        <f>'FY26 Fire'!U50</f>
        <v>919495.99</v>
      </c>
      <c r="N32" s="268">
        <f>'FY26 Fire'!V50</f>
        <v>474495.99</v>
      </c>
      <c r="O32" s="264">
        <f>'FY26 Fire'!W50</f>
        <v>429495.99</v>
      </c>
      <c r="P32" s="264">
        <f>'FY26 Fire'!X50</f>
        <v>484495.99</v>
      </c>
      <c r="Q32" s="264">
        <f>'FY26 Fire'!Y50</f>
        <v>39495.989999999991</v>
      </c>
      <c r="R32" s="267">
        <f>'FY26 Fire'!Z50</f>
        <v>239495.99</v>
      </c>
    </row>
    <row r="33" spans="1:18" x14ac:dyDescent="0.3">
      <c r="A33" s="531">
        <v>46</v>
      </c>
      <c r="B33" s="687" t="s">
        <v>192</v>
      </c>
      <c r="C33" s="267">
        <f>'FY26 Fire Safety'!J17</f>
        <v>25199</v>
      </c>
      <c r="D33" s="268">
        <f>'FY26 Fire Safety'!K17</f>
        <v>18699</v>
      </c>
      <c r="E33" s="264">
        <f>'FY26 Fire Safety'!L17</f>
        <v>7199</v>
      </c>
      <c r="F33" s="264">
        <f>'FY26 Fire Safety'!M17</f>
        <v>20699</v>
      </c>
      <c r="G33" s="264">
        <f>'FY26 Fire Safety'!N17</f>
        <v>34199</v>
      </c>
      <c r="H33" s="267">
        <f>'FY26 Fire Safety'!O17</f>
        <v>47699</v>
      </c>
      <c r="I33" s="268">
        <f>'FY26 Fire Safety'!P17</f>
        <v>62699</v>
      </c>
      <c r="J33" s="264">
        <f>'FY26 Fire Safety'!Q17</f>
        <v>29699</v>
      </c>
      <c r="K33" s="264">
        <f>'FY26 Fire Safety'!R17</f>
        <v>8699</v>
      </c>
      <c r="L33" s="264">
        <f>'FY26 Fire Safety'!S17</f>
        <v>23699</v>
      </c>
      <c r="M33" s="267">
        <f>'FY26 Fire Safety'!T17</f>
        <v>48699</v>
      </c>
      <c r="N33" s="268">
        <f>'FY26 Fire Safety'!U17</f>
        <v>58699</v>
      </c>
      <c r="O33" s="264">
        <f>'FY26 Fire Safety'!V17</f>
        <v>68699</v>
      </c>
      <c r="P33" s="264">
        <f>'FY26 Fire Safety'!W17</f>
        <v>78699</v>
      </c>
      <c r="Q33" s="264">
        <f>'FY26 Fire Safety'!X17</f>
        <v>39699</v>
      </c>
      <c r="R33" s="267">
        <f>'FY26 Fire Safety'!Y17</f>
        <v>12699</v>
      </c>
    </row>
    <row r="34" spans="1:18" x14ac:dyDescent="0.3">
      <c r="A34" s="531"/>
      <c r="B34" s="687"/>
      <c r="C34" s="267"/>
      <c r="D34" s="268"/>
      <c r="E34" s="264"/>
      <c r="F34" s="264"/>
      <c r="G34" s="264"/>
      <c r="H34" s="267"/>
      <c r="I34" s="268"/>
      <c r="J34" s="264"/>
      <c r="K34" s="264"/>
      <c r="L34" s="264"/>
      <c r="M34" s="267"/>
      <c r="N34" s="268"/>
      <c r="O34" s="264"/>
      <c r="P34" s="264"/>
      <c r="Q34" s="264"/>
      <c r="R34" s="267"/>
    </row>
    <row r="35" spans="1:18" x14ac:dyDescent="0.3">
      <c r="A35" s="531">
        <v>55</v>
      </c>
      <c r="B35" s="687" t="s">
        <v>429</v>
      </c>
      <c r="C35" s="267">
        <f>'FY26 Hwy Equipment'!K68</f>
        <v>3.9999999993597157E-2</v>
      </c>
      <c r="D35" s="268">
        <f>'FY26 Hwy Equipment'!L68</f>
        <v>166000.03999999998</v>
      </c>
      <c r="E35" s="264">
        <f>'FY26 Hwy Equipment'!M68</f>
        <v>39000.039999999979</v>
      </c>
      <c r="F35" s="264">
        <f>'FY26 Hwy Equipment'!N68</f>
        <v>33000.039999999979</v>
      </c>
      <c r="G35" s="264">
        <f>'FY26 Hwy Equipment'!O68</f>
        <v>298000.03999999998</v>
      </c>
      <c r="H35" s="267">
        <f>'FY26 Hwy Equipment'!P68</f>
        <v>15000.039999999979</v>
      </c>
      <c r="I35" s="268">
        <f>'FY26 Hwy Equipment'!Q68</f>
        <v>3000.039999999979</v>
      </c>
      <c r="J35" s="264">
        <f>'FY26 Hwy Equipment'!R68</f>
        <v>208000.03999999998</v>
      </c>
      <c r="K35" s="264">
        <f>'FY26 Hwy Equipment'!S68</f>
        <v>508000.04</v>
      </c>
      <c r="L35" s="264">
        <f>'FY26 Hwy Equipment'!T68</f>
        <v>242500.03999999998</v>
      </c>
      <c r="M35" s="267">
        <f>'FY26 Hwy Equipment'!U68</f>
        <v>205700.03999999998</v>
      </c>
      <c r="N35" s="268">
        <f>'FY26 Hwy Equipment'!V68</f>
        <v>320500.03999999998</v>
      </c>
      <c r="O35" s="264">
        <f>'FY26 Hwy Equipment'!W68</f>
        <v>170500.03999999998</v>
      </c>
      <c r="P35" s="264">
        <f>'FY26 Hwy Equipment'!X68</f>
        <v>120500.03999999998</v>
      </c>
      <c r="Q35" s="264">
        <f>'FY26 Hwy Equipment'!Y68</f>
        <v>10500.039999999979</v>
      </c>
      <c r="R35" s="267">
        <f>'FY26 Hwy Equipment'!Z68</f>
        <v>320500.03999999998</v>
      </c>
    </row>
    <row r="36" spans="1:18" x14ac:dyDescent="0.3">
      <c r="A36" s="531">
        <v>56</v>
      </c>
      <c r="B36" s="687" t="s">
        <v>190</v>
      </c>
      <c r="C36" s="267">
        <f>'FY26 Bridge &amp; Culvert'!G15</f>
        <v>418926</v>
      </c>
      <c r="D36" s="268">
        <f>'FY26 Bridge &amp; Culvert'!H15</f>
        <v>473926</v>
      </c>
      <c r="E36" s="264">
        <f>'FY26 Bridge &amp; Culvert'!I15</f>
        <v>473926</v>
      </c>
      <c r="F36" s="264">
        <f>'FY26 Bridge &amp; Culvert'!J15</f>
        <v>568926</v>
      </c>
      <c r="G36" s="264">
        <f>'FY26 Bridge &amp; Culvert'!K15</f>
        <v>668926</v>
      </c>
      <c r="H36" s="267">
        <f>'FY26 Bridge &amp; Culvert'!L15</f>
        <v>773926</v>
      </c>
      <c r="I36" s="268">
        <f>'FY26 Bridge &amp; Culvert'!M15</f>
        <v>888926</v>
      </c>
      <c r="J36" s="264">
        <f>'FY26 Bridge &amp; Culvert'!N15</f>
        <v>13926</v>
      </c>
      <c r="K36" s="264">
        <f>'FY26 Bridge &amp; Culvert'!O15</f>
        <v>13926</v>
      </c>
      <c r="L36" s="264">
        <f>'FY26 Bridge &amp; Culvert'!P15</f>
        <v>13926</v>
      </c>
      <c r="M36" s="267">
        <f>'FY26 Bridge &amp; Culvert'!Q15</f>
        <v>13926</v>
      </c>
      <c r="N36" s="268">
        <f>'FY26 Bridge &amp; Culvert'!R15</f>
        <v>13926</v>
      </c>
      <c r="O36" s="264">
        <f>'FY26 Bridge &amp; Culvert'!S15</f>
        <v>13926</v>
      </c>
      <c r="P36" s="264">
        <f>'FY26 Bridge &amp; Culvert'!T15</f>
        <v>13926</v>
      </c>
      <c r="Q36" s="264">
        <f>'FY26 Bridge &amp; Culvert'!U15</f>
        <v>13926</v>
      </c>
      <c r="R36" s="267">
        <f>'FY26 Bridge &amp; Culvert'!V15</f>
        <v>13926</v>
      </c>
    </row>
    <row r="37" spans="1:18" x14ac:dyDescent="0.3">
      <c r="A37" s="531">
        <v>59</v>
      </c>
      <c r="B37" s="687" t="s">
        <v>191</v>
      </c>
      <c r="C37" s="267">
        <f>'FY26 Guardrail'!G15</f>
        <v>29016</v>
      </c>
      <c r="D37" s="268">
        <f>'FY26 Guardrail'!H15</f>
        <v>16</v>
      </c>
      <c r="E37" s="264">
        <f>'FY26 Guardrail'!I15</f>
        <v>10016</v>
      </c>
      <c r="F37" s="264">
        <f>'FY26 Guardrail'!J15</f>
        <v>20016</v>
      </c>
      <c r="G37" s="264">
        <f>'FY26 Guardrail'!K15</f>
        <v>16</v>
      </c>
      <c r="H37" s="267">
        <f>'FY26 Guardrail'!L15</f>
        <v>10016</v>
      </c>
      <c r="I37" s="268">
        <f>'FY26 Guardrail'!M15</f>
        <v>10016</v>
      </c>
      <c r="J37" s="264">
        <f>'FY26 Guardrail'!N15</f>
        <v>10016</v>
      </c>
      <c r="K37" s="264">
        <f>'FY26 Guardrail'!O15</f>
        <v>10016</v>
      </c>
      <c r="L37" s="264">
        <f>'FY26 Guardrail'!P15</f>
        <v>10016</v>
      </c>
      <c r="M37" s="267">
        <f>'FY26 Guardrail'!Q15</f>
        <v>10016</v>
      </c>
      <c r="N37" s="268">
        <f>'FY26 Guardrail'!R15</f>
        <v>10016</v>
      </c>
      <c r="O37" s="264">
        <f>'FY26 Guardrail'!S15</f>
        <v>10016</v>
      </c>
      <c r="P37" s="264">
        <f>'FY26 Guardrail'!T15</f>
        <v>10016</v>
      </c>
      <c r="Q37" s="264">
        <f>'FY26 Guardrail'!U15</f>
        <v>10016</v>
      </c>
      <c r="R37" s="267">
        <f>'FY26 Guardrail'!V15</f>
        <v>10016</v>
      </c>
    </row>
    <row r="38" spans="1:18" x14ac:dyDescent="0.3">
      <c r="A38" s="531"/>
      <c r="B38" s="687"/>
      <c r="C38" s="267"/>
      <c r="D38" s="268"/>
      <c r="E38" s="264"/>
      <c r="F38" s="264"/>
      <c r="G38" s="264"/>
      <c r="H38" s="267"/>
      <c r="I38" s="268"/>
      <c r="J38" s="264"/>
      <c r="K38" s="264"/>
      <c r="L38" s="264"/>
      <c r="M38" s="267"/>
      <c r="N38" s="268"/>
      <c r="O38" s="264"/>
      <c r="P38" s="264"/>
      <c r="Q38" s="264"/>
      <c r="R38" s="267"/>
    </row>
    <row r="39" spans="1:18" x14ac:dyDescent="0.3">
      <c r="A39" s="531">
        <v>60</v>
      </c>
      <c r="B39" s="687" t="s">
        <v>275</v>
      </c>
      <c r="C39" s="267">
        <f>'FY25 New Sidewalks'!G22</f>
        <v>65000</v>
      </c>
      <c r="D39" s="268">
        <f>'FY25 New Sidewalks'!H22</f>
        <v>65000</v>
      </c>
      <c r="E39" s="264">
        <f>'FY25 New Sidewalks'!I22</f>
        <v>65000</v>
      </c>
      <c r="F39" s="264">
        <f>'FY25 New Sidewalks'!J22</f>
        <v>65000</v>
      </c>
      <c r="G39" s="264">
        <f>'FY25 New Sidewalks'!K22</f>
        <v>65000</v>
      </c>
      <c r="H39" s="267">
        <f>'FY25 New Sidewalks'!L22</f>
        <v>65000</v>
      </c>
      <c r="I39" s="268">
        <f>'FY25 New Sidewalks'!M22</f>
        <v>65000</v>
      </c>
      <c r="J39" s="264">
        <f>'FY25 New Sidewalks'!N22</f>
        <v>65000</v>
      </c>
      <c r="K39" s="264">
        <f>'FY25 New Sidewalks'!O22</f>
        <v>65000</v>
      </c>
      <c r="L39" s="264">
        <f>'FY25 New Sidewalks'!P22</f>
        <v>65000</v>
      </c>
      <c r="M39" s="267">
        <f>'FY25 New Sidewalks'!Q22</f>
        <v>65000</v>
      </c>
      <c r="N39" s="268">
        <f>'FY25 New Sidewalks'!R22</f>
        <v>65000</v>
      </c>
      <c r="O39" s="264">
        <f>'FY25 New Sidewalks'!S22</f>
        <v>65000</v>
      </c>
      <c r="P39" s="264">
        <f>'FY25 New Sidewalks'!T22</f>
        <v>65000</v>
      </c>
      <c r="Q39" s="264">
        <f>'FY25 New Sidewalks'!U22</f>
        <v>65000</v>
      </c>
      <c r="R39" s="267">
        <f>'FY25 New Sidewalks'!V22</f>
        <v>65000</v>
      </c>
    </row>
    <row r="40" spans="1:18" x14ac:dyDescent="0.3">
      <c r="A40" s="531">
        <v>47</v>
      </c>
      <c r="B40" s="687" t="s">
        <v>251</v>
      </c>
      <c r="C40" s="267">
        <f>'26 New Transport Infrastructure'!E16</f>
        <v>0</v>
      </c>
      <c r="D40" s="268">
        <f>'26 New Transport Infrastructure'!F16</f>
        <v>25000</v>
      </c>
      <c r="E40" s="264">
        <f>'26 New Transport Infrastructure'!G16</f>
        <v>25000</v>
      </c>
      <c r="F40" s="264">
        <f>'26 New Transport Infrastructure'!H16</f>
        <v>25000</v>
      </c>
      <c r="G40" s="264">
        <f>'26 New Transport Infrastructure'!I16</f>
        <v>25000</v>
      </c>
      <c r="H40" s="267">
        <f>'26 New Transport Infrastructure'!J16</f>
        <v>25000</v>
      </c>
      <c r="I40" s="268">
        <f>'26 New Transport Infrastructure'!K16</f>
        <v>25000</v>
      </c>
      <c r="J40" s="264">
        <f>'26 New Transport Infrastructure'!L16</f>
        <v>25000</v>
      </c>
      <c r="K40" s="264">
        <f>'26 New Transport Infrastructure'!M16</f>
        <v>25000</v>
      </c>
      <c r="L40" s="264">
        <f>'26 New Transport Infrastructure'!N16</f>
        <v>25000</v>
      </c>
      <c r="M40" s="267">
        <f>'26 New Transport Infrastructure'!O16</f>
        <v>25000</v>
      </c>
      <c r="N40" s="268">
        <f>'26 New Transport Infrastructure'!P16</f>
        <v>25000</v>
      </c>
      <c r="O40" s="264">
        <f>'26 New Transport Infrastructure'!Q16</f>
        <v>25000</v>
      </c>
      <c r="P40" s="264">
        <f>'26 New Transport Infrastructure'!R16</f>
        <v>25000</v>
      </c>
      <c r="Q40" s="264">
        <f>'26 New Transport Infrastructure'!S16</f>
        <v>25000</v>
      </c>
      <c r="R40" s="267">
        <f>'26 New Transport Infrastructure'!T16</f>
        <v>25000</v>
      </c>
    </row>
    <row r="41" spans="1:18" x14ac:dyDescent="0.3">
      <c r="A41" s="531"/>
      <c r="B41" s="687"/>
      <c r="C41" s="267"/>
      <c r="D41" s="268"/>
      <c r="E41" s="264"/>
      <c r="F41" s="264"/>
      <c r="G41" s="264"/>
      <c r="H41" s="267"/>
      <c r="I41" s="268"/>
      <c r="J41" s="264"/>
      <c r="K41" s="264"/>
      <c r="L41" s="264"/>
      <c r="M41" s="267"/>
      <c r="N41" s="268"/>
      <c r="O41" s="264"/>
      <c r="P41" s="264"/>
      <c r="Q41" s="264"/>
      <c r="R41" s="267"/>
    </row>
    <row r="42" spans="1:18" x14ac:dyDescent="0.3">
      <c r="A42" s="531">
        <v>25</v>
      </c>
      <c r="B42" s="687" t="s">
        <v>252</v>
      </c>
      <c r="C42" s="267">
        <f>'FY25 Town Center'!H21</f>
        <v>250232.84</v>
      </c>
      <c r="D42" s="268">
        <f>'FY25 Town Center'!I21</f>
        <v>319882.83999999997</v>
      </c>
      <c r="E42" s="264">
        <f>'FY25 Town Center'!J21</f>
        <v>389532.83999999997</v>
      </c>
      <c r="F42" s="264">
        <f>'FY25 Town Center'!K21</f>
        <v>459182.83999999997</v>
      </c>
      <c r="G42" s="264">
        <f>'FY25 Town Center'!L21</f>
        <v>528832.84</v>
      </c>
      <c r="H42" s="267">
        <f>'FY25 Town Center'!M21</f>
        <v>598482.84</v>
      </c>
      <c r="I42" s="268">
        <f>'FY25 Town Center'!N21</f>
        <v>668132.84</v>
      </c>
      <c r="J42" s="264">
        <f>'FY25 Town Center'!O21</f>
        <v>737782.84</v>
      </c>
      <c r="K42" s="264">
        <f>'FY25 Town Center'!P21</f>
        <v>807432.84</v>
      </c>
      <c r="L42" s="264">
        <f>'FY25 Town Center'!Q21</f>
        <v>877082.84</v>
      </c>
      <c r="M42" s="267">
        <f>'FY25 Town Center'!R21</f>
        <v>946732.84</v>
      </c>
      <c r="N42" s="268">
        <f>'FY25 Town Center'!S21</f>
        <v>1016382.84</v>
      </c>
      <c r="O42" s="264">
        <f>'FY25 Town Center'!T21</f>
        <v>1086032.8399999999</v>
      </c>
      <c r="P42" s="264">
        <f>'FY25 Town Center'!U21</f>
        <v>1155682.8399999999</v>
      </c>
      <c r="Q42" s="264">
        <f>'FY25 Town Center'!V21</f>
        <v>1225332.8399999999</v>
      </c>
      <c r="R42" s="267">
        <f>'FY25 Town Center'!W21</f>
        <v>1294982.8399999999</v>
      </c>
    </row>
    <row r="43" spans="1:18" ht="15" thickBot="1" x14ac:dyDescent="0.35">
      <c r="A43" s="531"/>
      <c r="B43" s="687"/>
      <c r="C43" s="267"/>
      <c r="D43" s="459"/>
      <c r="E43" s="460"/>
      <c r="F43" s="460"/>
      <c r="G43" s="460"/>
      <c r="H43" s="280"/>
      <c r="I43" s="459"/>
      <c r="J43" s="460"/>
      <c r="K43" s="460"/>
      <c r="L43" s="460"/>
      <c r="M43" s="280"/>
      <c r="N43" s="459"/>
      <c r="O43" s="460"/>
      <c r="P43" s="460"/>
      <c r="Q43" s="460"/>
      <c r="R43" s="280"/>
    </row>
    <row r="44" spans="1:18" ht="15.6" thickTop="1" thickBot="1" x14ac:dyDescent="0.35">
      <c r="A44" s="602"/>
      <c r="B44" s="688" t="s">
        <v>137</v>
      </c>
      <c r="C44" s="475">
        <f>SUM(C30:C43)</f>
        <v>852698.87</v>
      </c>
      <c r="D44" s="473">
        <f t="shared" ref="D44:R44" si="1">SUM(D30:D43)</f>
        <v>1251548.8699999999</v>
      </c>
      <c r="E44" s="474">
        <f>SUM(E30:E43)</f>
        <v>1354198.87</v>
      </c>
      <c r="F44" s="474">
        <f t="shared" si="1"/>
        <v>1199102.8700000001</v>
      </c>
      <c r="G44" s="474">
        <f t="shared" si="1"/>
        <v>1825252.87</v>
      </c>
      <c r="H44" s="475">
        <f>SUM(H30:H43)</f>
        <v>2051902.87</v>
      </c>
      <c r="I44" s="266">
        <f t="shared" si="1"/>
        <v>2487052.87</v>
      </c>
      <c r="J44" s="266">
        <f>SUM(J30:J43)</f>
        <v>1994202.87</v>
      </c>
      <c r="K44" s="266">
        <f t="shared" si="1"/>
        <v>2167352.87</v>
      </c>
      <c r="L44" s="266">
        <f t="shared" si="1"/>
        <v>2313002.87</v>
      </c>
      <c r="M44" s="266">
        <f t="shared" si="1"/>
        <v>2396452.87</v>
      </c>
      <c r="N44" s="479">
        <f t="shared" si="1"/>
        <v>2050702.87</v>
      </c>
      <c r="O44" s="266">
        <f t="shared" si="1"/>
        <v>1925252.8699999999</v>
      </c>
      <c r="P44" s="266">
        <f t="shared" si="1"/>
        <v>2099702.87</v>
      </c>
      <c r="Q44" s="266">
        <f t="shared" si="1"/>
        <v>1571252.8699999999</v>
      </c>
      <c r="R44" s="266">
        <f t="shared" si="1"/>
        <v>1982402.8699999999</v>
      </c>
    </row>
    <row r="45" spans="1:18" ht="15" thickTop="1" x14ac:dyDescent="0.3"/>
    <row r="46" spans="1:18" x14ac:dyDescent="0.3">
      <c r="I46" t="s">
        <v>21</v>
      </c>
    </row>
  </sheetData>
  <pageMargins left="0" right="0" top="0.5" bottom="0" header="0" footer="0"/>
  <pageSetup paperSize="5" scale="72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FF835-2034-48EE-8AAB-01C3EE977D92}">
  <sheetPr>
    <pageSetUpPr fitToPage="1"/>
  </sheetPr>
  <dimension ref="A1:V34"/>
  <sheetViews>
    <sheetView zoomScale="115" zoomScaleNormal="115" workbookViewId="0">
      <selection activeCell="R25" sqref="R25"/>
    </sheetView>
  </sheetViews>
  <sheetFormatPr defaultRowHeight="15.6" x14ac:dyDescent="0.3"/>
  <cols>
    <col min="1" max="1" width="48.44140625" style="19" customWidth="1"/>
    <col min="2" max="2" width="15.5546875" style="219" customWidth="1"/>
    <col min="3" max="3" width="12" style="19" customWidth="1"/>
    <col min="4" max="4" width="0.33203125" style="219" customWidth="1"/>
    <col min="5" max="5" width="12.88671875" style="19" hidden="1" customWidth="1"/>
    <col min="6" max="6" width="10.44140625" style="19" hidden="1" customWidth="1"/>
    <col min="7" max="7" width="11.109375" style="19" customWidth="1"/>
    <col min="8" max="9" width="11.6640625" style="19" customWidth="1"/>
    <col min="10" max="10" width="16.44140625" style="19" customWidth="1"/>
    <col min="11" max="11" width="14.5546875" style="19" customWidth="1"/>
    <col min="12" max="12" width="13.88671875" style="19" customWidth="1"/>
    <col min="13" max="14" width="12.109375" style="19" bestFit="1" customWidth="1"/>
    <col min="15" max="15" width="13.88671875" style="19" customWidth="1"/>
    <col min="16" max="16" width="13.44140625" style="19" customWidth="1"/>
    <col min="17" max="17" width="12.88671875" style="19" customWidth="1"/>
    <col min="18" max="18" width="13.88671875" style="19" customWidth="1"/>
    <col min="19" max="19" width="14.88671875" style="19" customWidth="1"/>
    <col min="20" max="22" width="12" style="20" customWidth="1"/>
    <col min="23" max="242" width="9.109375" style="19"/>
    <col min="243" max="243" width="23.109375" style="19" customWidth="1"/>
    <col min="244" max="245" width="9.109375" style="19"/>
    <col min="246" max="246" width="13" style="19" customWidth="1"/>
    <col min="247" max="247" width="29.33203125" style="19" customWidth="1"/>
    <col min="248" max="250" width="9.109375" style="19"/>
    <col min="251" max="251" width="14.6640625" style="19" customWidth="1"/>
    <col min="252" max="252" width="13.44140625" style="19" customWidth="1"/>
    <col min="253" max="253" width="12.6640625" style="19" customWidth="1"/>
    <col min="254" max="254" width="14.109375" style="19" customWidth="1"/>
    <col min="255" max="255" width="9.109375" style="19"/>
    <col min="256" max="257" width="10.109375" style="19" bestFit="1" customWidth="1"/>
    <col min="258" max="259" width="9.33203125" style="19" bestFit="1" customWidth="1"/>
    <col min="260" max="266" width="10.109375" style="19" bestFit="1" customWidth="1"/>
    <col min="267" max="267" width="9.33203125" style="19" bestFit="1" customWidth="1"/>
    <col min="268" max="269" width="10.109375" style="19" bestFit="1" customWidth="1"/>
    <col min="270" max="272" width="9.33203125" style="19" bestFit="1" customWidth="1"/>
    <col min="273" max="275" width="10.109375" style="19" bestFit="1" customWidth="1"/>
    <col min="276" max="276" width="14.109375" style="19" customWidth="1"/>
    <col min="277" max="498" width="9.109375" style="19"/>
    <col min="499" max="499" width="23.109375" style="19" customWidth="1"/>
    <col min="500" max="501" width="9.109375" style="19"/>
    <col min="502" max="502" width="13" style="19" customWidth="1"/>
    <col min="503" max="503" width="29.33203125" style="19" customWidth="1"/>
    <col min="504" max="506" width="9.109375" style="19"/>
    <col min="507" max="507" width="14.6640625" style="19" customWidth="1"/>
    <col min="508" max="508" width="13.44140625" style="19" customWidth="1"/>
    <col min="509" max="509" width="12.6640625" style="19" customWidth="1"/>
    <col min="510" max="510" width="14.109375" style="19" customWidth="1"/>
    <col min="511" max="511" width="9.109375" style="19"/>
    <col min="512" max="513" width="10.109375" style="19" bestFit="1" customWidth="1"/>
    <col min="514" max="515" width="9.33203125" style="19" bestFit="1" customWidth="1"/>
    <col min="516" max="522" width="10.109375" style="19" bestFit="1" customWidth="1"/>
    <col min="523" max="523" width="9.33203125" style="19" bestFit="1" customWidth="1"/>
    <col min="524" max="525" width="10.109375" style="19" bestFit="1" customWidth="1"/>
    <col min="526" max="528" width="9.33203125" style="19" bestFit="1" customWidth="1"/>
    <col min="529" max="531" width="10.109375" style="19" bestFit="1" customWidth="1"/>
    <col min="532" max="532" width="14.109375" style="19" customWidth="1"/>
    <col min="533" max="754" width="9.109375" style="19"/>
    <col min="755" max="755" width="23.109375" style="19" customWidth="1"/>
    <col min="756" max="757" width="9.109375" style="19"/>
    <col min="758" max="758" width="13" style="19" customWidth="1"/>
    <col min="759" max="759" width="29.33203125" style="19" customWidth="1"/>
    <col min="760" max="762" width="9.109375" style="19"/>
    <col min="763" max="763" width="14.6640625" style="19" customWidth="1"/>
    <col min="764" max="764" width="13.44140625" style="19" customWidth="1"/>
    <col min="765" max="765" width="12.6640625" style="19" customWidth="1"/>
    <col min="766" max="766" width="14.109375" style="19" customWidth="1"/>
    <col min="767" max="767" width="9.109375" style="19"/>
    <col min="768" max="769" width="10.109375" style="19" bestFit="1" customWidth="1"/>
    <col min="770" max="771" width="9.33203125" style="19" bestFit="1" customWidth="1"/>
    <col min="772" max="778" width="10.109375" style="19" bestFit="1" customWidth="1"/>
    <col min="779" max="779" width="9.33203125" style="19" bestFit="1" customWidth="1"/>
    <col min="780" max="781" width="10.109375" style="19" bestFit="1" customWidth="1"/>
    <col min="782" max="784" width="9.33203125" style="19" bestFit="1" customWidth="1"/>
    <col min="785" max="787" width="10.109375" style="19" bestFit="1" customWidth="1"/>
    <col min="788" max="788" width="14.109375" style="19" customWidth="1"/>
    <col min="789" max="1010" width="9.109375" style="19"/>
    <col min="1011" max="1011" width="23.109375" style="19" customWidth="1"/>
    <col min="1012" max="1013" width="9.109375" style="19"/>
    <col min="1014" max="1014" width="13" style="19" customWidth="1"/>
    <col min="1015" max="1015" width="29.33203125" style="19" customWidth="1"/>
    <col min="1016" max="1018" width="9.109375" style="19"/>
    <col min="1019" max="1019" width="14.6640625" style="19" customWidth="1"/>
    <col min="1020" max="1020" width="13.44140625" style="19" customWidth="1"/>
    <col min="1021" max="1021" width="12.6640625" style="19" customWidth="1"/>
    <col min="1022" max="1022" width="14.109375" style="19" customWidth="1"/>
    <col min="1023" max="1023" width="9.109375" style="19"/>
    <col min="1024" max="1025" width="10.109375" style="19" bestFit="1" customWidth="1"/>
    <col min="1026" max="1027" width="9.33203125" style="19" bestFit="1" customWidth="1"/>
    <col min="1028" max="1034" width="10.109375" style="19" bestFit="1" customWidth="1"/>
    <col min="1035" max="1035" width="9.33203125" style="19" bestFit="1" customWidth="1"/>
    <col min="1036" max="1037" width="10.109375" style="19" bestFit="1" customWidth="1"/>
    <col min="1038" max="1040" width="9.33203125" style="19" bestFit="1" customWidth="1"/>
    <col min="1041" max="1043" width="10.109375" style="19" bestFit="1" customWidth="1"/>
    <col min="1044" max="1044" width="14.109375" style="19" customWidth="1"/>
    <col min="1045" max="1266" width="9.109375" style="19"/>
    <col min="1267" max="1267" width="23.109375" style="19" customWidth="1"/>
    <col min="1268" max="1269" width="9.109375" style="19"/>
    <col min="1270" max="1270" width="13" style="19" customWidth="1"/>
    <col min="1271" max="1271" width="29.33203125" style="19" customWidth="1"/>
    <col min="1272" max="1274" width="9.109375" style="19"/>
    <col min="1275" max="1275" width="14.6640625" style="19" customWidth="1"/>
    <col min="1276" max="1276" width="13.44140625" style="19" customWidth="1"/>
    <col min="1277" max="1277" width="12.6640625" style="19" customWidth="1"/>
    <col min="1278" max="1278" width="14.109375" style="19" customWidth="1"/>
    <col min="1279" max="1279" width="9.109375" style="19"/>
    <col min="1280" max="1281" width="10.109375" style="19" bestFit="1" customWidth="1"/>
    <col min="1282" max="1283" width="9.33203125" style="19" bestFit="1" customWidth="1"/>
    <col min="1284" max="1290" width="10.109375" style="19" bestFit="1" customWidth="1"/>
    <col min="1291" max="1291" width="9.33203125" style="19" bestFit="1" customWidth="1"/>
    <col min="1292" max="1293" width="10.109375" style="19" bestFit="1" customWidth="1"/>
    <col min="1294" max="1296" width="9.33203125" style="19" bestFit="1" customWidth="1"/>
    <col min="1297" max="1299" width="10.109375" style="19" bestFit="1" customWidth="1"/>
    <col min="1300" max="1300" width="14.109375" style="19" customWidth="1"/>
    <col min="1301" max="1522" width="9.109375" style="19"/>
    <col min="1523" max="1523" width="23.109375" style="19" customWidth="1"/>
    <col min="1524" max="1525" width="9.109375" style="19"/>
    <col min="1526" max="1526" width="13" style="19" customWidth="1"/>
    <col min="1527" max="1527" width="29.33203125" style="19" customWidth="1"/>
    <col min="1528" max="1530" width="9.109375" style="19"/>
    <col min="1531" max="1531" width="14.6640625" style="19" customWidth="1"/>
    <col min="1532" max="1532" width="13.44140625" style="19" customWidth="1"/>
    <col min="1533" max="1533" width="12.6640625" style="19" customWidth="1"/>
    <col min="1534" max="1534" width="14.109375" style="19" customWidth="1"/>
    <col min="1535" max="1535" width="9.109375" style="19"/>
    <col min="1536" max="1537" width="10.109375" style="19" bestFit="1" customWidth="1"/>
    <col min="1538" max="1539" width="9.33203125" style="19" bestFit="1" customWidth="1"/>
    <col min="1540" max="1546" width="10.109375" style="19" bestFit="1" customWidth="1"/>
    <col min="1547" max="1547" width="9.33203125" style="19" bestFit="1" customWidth="1"/>
    <col min="1548" max="1549" width="10.109375" style="19" bestFit="1" customWidth="1"/>
    <col min="1550" max="1552" width="9.33203125" style="19" bestFit="1" customWidth="1"/>
    <col min="1553" max="1555" width="10.109375" style="19" bestFit="1" customWidth="1"/>
    <col min="1556" max="1556" width="14.109375" style="19" customWidth="1"/>
    <col min="1557" max="1778" width="9.109375" style="19"/>
    <col min="1779" max="1779" width="23.109375" style="19" customWidth="1"/>
    <col min="1780" max="1781" width="9.109375" style="19"/>
    <col min="1782" max="1782" width="13" style="19" customWidth="1"/>
    <col min="1783" max="1783" width="29.33203125" style="19" customWidth="1"/>
    <col min="1784" max="1786" width="9.109375" style="19"/>
    <col min="1787" max="1787" width="14.6640625" style="19" customWidth="1"/>
    <col min="1788" max="1788" width="13.44140625" style="19" customWidth="1"/>
    <col min="1789" max="1789" width="12.6640625" style="19" customWidth="1"/>
    <col min="1790" max="1790" width="14.109375" style="19" customWidth="1"/>
    <col min="1791" max="1791" width="9.109375" style="19"/>
    <col min="1792" max="1793" width="10.109375" style="19" bestFit="1" customWidth="1"/>
    <col min="1794" max="1795" width="9.33203125" style="19" bestFit="1" customWidth="1"/>
    <col min="1796" max="1802" width="10.109375" style="19" bestFit="1" customWidth="1"/>
    <col min="1803" max="1803" width="9.33203125" style="19" bestFit="1" customWidth="1"/>
    <col min="1804" max="1805" width="10.109375" style="19" bestFit="1" customWidth="1"/>
    <col min="1806" max="1808" width="9.33203125" style="19" bestFit="1" customWidth="1"/>
    <col min="1809" max="1811" width="10.109375" style="19" bestFit="1" customWidth="1"/>
    <col min="1812" max="1812" width="14.109375" style="19" customWidth="1"/>
    <col min="1813" max="2034" width="9.109375" style="19"/>
    <col min="2035" max="2035" width="23.109375" style="19" customWidth="1"/>
    <col min="2036" max="2037" width="9.109375" style="19"/>
    <col min="2038" max="2038" width="13" style="19" customWidth="1"/>
    <col min="2039" max="2039" width="29.33203125" style="19" customWidth="1"/>
    <col min="2040" max="2042" width="9.109375" style="19"/>
    <col min="2043" max="2043" width="14.6640625" style="19" customWidth="1"/>
    <col min="2044" max="2044" width="13.44140625" style="19" customWidth="1"/>
    <col min="2045" max="2045" width="12.6640625" style="19" customWidth="1"/>
    <col min="2046" max="2046" width="14.109375" style="19" customWidth="1"/>
    <col min="2047" max="2047" width="9.109375" style="19"/>
    <col min="2048" max="2049" width="10.109375" style="19" bestFit="1" customWidth="1"/>
    <col min="2050" max="2051" width="9.33203125" style="19" bestFit="1" customWidth="1"/>
    <col min="2052" max="2058" width="10.109375" style="19" bestFit="1" customWidth="1"/>
    <col min="2059" max="2059" width="9.33203125" style="19" bestFit="1" customWidth="1"/>
    <col min="2060" max="2061" width="10.109375" style="19" bestFit="1" customWidth="1"/>
    <col min="2062" max="2064" width="9.33203125" style="19" bestFit="1" customWidth="1"/>
    <col min="2065" max="2067" width="10.109375" style="19" bestFit="1" customWidth="1"/>
    <col min="2068" max="2068" width="14.109375" style="19" customWidth="1"/>
    <col min="2069" max="2290" width="9.109375" style="19"/>
    <col min="2291" max="2291" width="23.109375" style="19" customWidth="1"/>
    <col min="2292" max="2293" width="9.109375" style="19"/>
    <col min="2294" max="2294" width="13" style="19" customWidth="1"/>
    <col min="2295" max="2295" width="29.33203125" style="19" customWidth="1"/>
    <col min="2296" max="2298" width="9.109375" style="19"/>
    <col min="2299" max="2299" width="14.6640625" style="19" customWidth="1"/>
    <col min="2300" max="2300" width="13.44140625" style="19" customWidth="1"/>
    <col min="2301" max="2301" width="12.6640625" style="19" customWidth="1"/>
    <col min="2302" max="2302" width="14.109375" style="19" customWidth="1"/>
    <col min="2303" max="2303" width="9.109375" style="19"/>
    <col min="2304" max="2305" width="10.109375" style="19" bestFit="1" customWidth="1"/>
    <col min="2306" max="2307" width="9.33203125" style="19" bestFit="1" customWidth="1"/>
    <col min="2308" max="2314" width="10.109375" style="19" bestFit="1" customWidth="1"/>
    <col min="2315" max="2315" width="9.33203125" style="19" bestFit="1" customWidth="1"/>
    <col min="2316" max="2317" width="10.109375" style="19" bestFit="1" customWidth="1"/>
    <col min="2318" max="2320" width="9.33203125" style="19" bestFit="1" customWidth="1"/>
    <col min="2321" max="2323" width="10.109375" style="19" bestFit="1" customWidth="1"/>
    <col min="2324" max="2324" width="14.109375" style="19" customWidth="1"/>
    <col min="2325" max="2546" width="9.109375" style="19"/>
    <col min="2547" max="2547" width="23.109375" style="19" customWidth="1"/>
    <col min="2548" max="2549" width="9.109375" style="19"/>
    <col min="2550" max="2550" width="13" style="19" customWidth="1"/>
    <col min="2551" max="2551" width="29.33203125" style="19" customWidth="1"/>
    <col min="2552" max="2554" width="9.109375" style="19"/>
    <col min="2555" max="2555" width="14.6640625" style="19" customWidth="1"/>
    <col min="2556" max="2556" width="13.44140625" style="19" customWidth="1"/>
    <col min="2557" max="2557" width="12.6640625" style="19" customWidth="1"/>
    <col min="2558" max="2558" width="14.109375" style="19" customWidth="1"/>
    <col min="2559" max="2559" width="9.109375" style="19"/>
    <col min="2560" max="2561" width="10.109375" style="19" bestFit="1" customWidth="1"/>
    <col min="2562" max="2563" width="9.33203125" style="19" bestFit="1" customWidth="1"/>
    <col min="2564" max="2570" width="10.109375" style="19" bestFit="1" customWidth="1"/>
    <col min="2571" max="2571" width="9.33203125" style="19" bestFit="1" customWidth="1"/>
    <col min="2572" max="2573" width="10.109375" style="19" bestFit="1" customWidth="1"/>
    <col min="2574" max="2576" width="9.33203125" style="19" bestFit="1" customWidth="1"/>
    <col min="2577" max="2579" width="10.109375" style="19" bestFit="1" customWidth="1"/>
    <col min="2580" max="2580" width="14.109375" style="19" customWidth="1"/>
    <col min="2581" max="2802" width="9.109375" style="19"/>
    <col min="2803" max="2803" width="23.109375" style="19" customWidth="1"/>
    <col min="2804" max="2805" width="9.109375" style="19"/>
    <col min="2806" max="2806" width="13" style="19" customWidth="1"/>
    <col min="2807" max="2807" width="29.33203125" style="19" customWidth="1"/>
    <col min="2808" max="2810" width="9.109375" style="19"/>
    <col min="2811" max="2811" width="14.6640625" style="19" customWidth="1"/>
    <col min="2812" max="2812" width="13.44140625" style="19" customWidth="1"/>
    <col min="2813" max="2813" width="12.6640625" style="19" customWidth="1"/>
    <col min="2814" max="2814" width="14.109375" style="19" customWidth="1"/>
    <col min="2815" max="2815" width="9.109375" style="19"/>
    <col min="2816" max="2817" width="10.109375" style="19" bestFit="1" customWidth="1"/>
    <col min="2818" max="2819" width="9.33203125" style="19" bestFit="1" customWidth="1"/>
    <col min="2820" max="2826" width="10.109375" style="19" bestFit="1" customWidth="1"/>
    <col min="2827" max="2827" width="9.33203125" style="19" bestFit="1" customWidth="1"/>
    <col min="2828" max="2829" width="10.109375" style="19" bestFit="1" customWidth="1"/>
    <col min="2830" max="2832" width="9.33203125" style="19" bestFit="1" customWidth="1"/>
    <col min="2833" max="2835" width="10.109375" style="19" bestFit="1" customWidth="1"/>
    <col min="2836" max="2836" width="14.109375" style="19" customWidth="1"/>
    <col min="2837" max="3058" width="9.109375" style="19"/>
    <col min="3059" max="3059" width="23.109375" style="19" customWidth="1"/>
    <col min="3060" max="3061" width="9.109375" style="19"/>
    <col min="3062" max="3062" width="13" style="19" customWidth="1"/>
    <col min="3063" max="3063" width="29.33203125" style="19" customWidth="1"/>
    <col min="3064" max="3066" width="9.109375" style="19"/>
    <col min="3067" max="3067" width="14.6640625" style="19" customWidth="1"/>
    <col min="3068" max="3068" width="13.44140625" style="19" customWidth="1"/>
    <col min="3069" max="3069" width="12.6640625" style="19" customWidth="1"/>
    <col min="3070" max="3070" width="14.109375" style="19" customWidth="1"/>
    <col min="3071" max="3071" width="9.109375" style="19"/>
    <col min="3072" max="3073" width="10.109375" style="19" bestFit="1" customWidth="1"/>
    <col min="3074" max="3075" width="9.33203125" style="19" bestFit="1" customWidth="1"/>
    <col min="3076" max="3082" width="10.109375" style="19" bestFit="1" customWidth="1"/>
    <col min="3083" max="3083" width="9.33203125" style="19" bestFit="1" customWidth="1"/>
    <col min="3084" max="3085" width="10.109375" style="19" bestFit="1" customWidth="1"/>
    <col min="3086" max="3088" width="9.33203125" style="19" bestFit="1" customWidth="1"/>
    <col min="3089" max="3091" width="10.109375" style="19" bestFit="1" customWidth="1"/>
    <col min="3092" max="3092" width="14.109375" style="19" customWidth="1"/>
    <col min="3093" max="3314" width="9.109375" style="19"/>
    <col min="3315" max="3315" width="23.109375" style="19" customWidth="1"/>
    <col min="3316" max="3317" width="9.109375" style="19"/>
    <col min="3318" max="3318" width="13" style="19" customWidth="1"/>
    <col min="3319" max="3319" width="29.33203125" style="19" customWidth="1"/>
    <col min="3320" max="3322" width="9.109375" style="19"/>
    <col min="3323" max="3323" width="14.6640625" style="19" customWidth="1"/>
    <col min="3324" max="3324" width="13.44140625" style="19" customWidth="1"/>
    <col min="3325" max="3325" width="12.6640625" style="19" customWidth="1"/>
    <col min="3326" max="3326" width="14.109375" style="19" customWidth="1"/>
    <col min="3327" max="3327" width="9.109375" style="19"/>
    <col min="3328" max="3329" width="10.109375" style="19" bestFit="1" customWidth="1"/>
    <col min="3330" max="3331" width="9.33203125" style="19" bestFit="1" customWidth="1"/>
    <col min="3332" max="3338" width="10.109375" style="19" bestFit="1" customWidth="1"/>
    <col min="3339" max="3339" width="9.33203125" style="19" bestFit="1" customWidth="1"/>
    <col min="3340" max="3341" width="10.109375" style="19" bestFit="1" customWidth="1"/>
    <col min="3342" max="3344" width="9.33203125" style="19" bestFit="1" customWidth="1"/>
    <col min="3345" max="3347" width="10.109375" style="19" bestFit="1" customWidth="1"/>
    <col min="3348" max="3348" width="14.109375" style="19" customWidth="1"/>
    <col min="3349" max="3570" width="9.109375" style="19"/>
    <col min="3571" max="3571" width="23.109375" style="19" customWidth="1"/>
    <col min="3572" max="3573" width="9.109375" style="19"/>
    <col min="3574" max="3574" width="13" style="19" customWidth="1"/>
    <col min="3575" max="3575" width="29.33203125" style="19" customWidth="1"/>
    <col min="3576" max="3578" width="9.109375" style="19"/>
    <col min="3579" max="3579" width="14.6640625" style="19" customWidth="1"/>
    <col min="3580" max="3580" width="13.44140625" style="19" customWidth="1"/>
    <col min="3581" max="3581" width="12.6640625" style="19" customWidth="1"/>
    <col min="3582" max="3582" width="14.109375" style="19" customWidth="1"/>
    <col min="3583" max="3583" width="9.109375" style="19"/>
    <col min="3584" max="3585" width="10.109375" style="19" bestFit="1" customWidth="1"/>
    <col min="3586" max="3587" width="9.33203125" style="19" bestFit="1" customWidth="1"/>
    <col min="3588" max="3594" width="10.109375" style="19" bestFit="1" customWidth="1"/>
    <col min="3595" max="3595" width="9.33203125" style="19" bestFit="1" customWidth="1"/>
    <col min="3596" max="3597" width="10.109375" style="19" bestFit="1" customWidth="1"/>
    <col min="3598" max="3600" width="9.33203125" style="19" bestFit="1" customWidth="1"/>
    <col min="3601" max="3603" width="10.109375" style="19" bestFit="1" customWidth="1"/>
    <col min="3604" max="3604" width="14.109375" style="19" customWidth="1"/>
    <col min="3605" max="3826" width="9.109375" style="19"/>
    <col min="3827" max="3827" width="23.109375" style="19" customWidth="1"/>
    <col min="3828" max="3829" width="9.109375" style="19"/>
    <col min="3830" max="3830" width="13" style="19" customWidth="1"/>
    <col min="3831" max="3831" width="29.33203125" style="19" customWidth="1"/>
    <col min="3832" max="3834" width="9.109375" style="19"/>
    <col min="3835" max="3835" width="14.6640625" style="19" customWidth="1"/>
    <col min="3836" max="3836" width="13.44140625" style="19" customWidth="1"/>
    <col min="3837" max="3837" width="12.6640625" style="19" customWidth="1"/>
    <col min="3838" max="3838" width="14.109375" style="19" customWidth="1"/>
    <col min="3839" max="3839" width="9.109375" style="19"/>
    <col min="3840" max="3841" width="10.109375" style="19" bestFit="1" customWidth="1"/>
    <col min="3842" max="3843" width="9.33203125" style="19" bestFit="1" customWidth="1"/>
    <col min="3844" max="3850" width="10.109375" style="19" bestFit="1" customWidth="1"/>
    <col min="3851" max="3851" width="9.33203125" style="19" bestFit="1" customWidth="1"/>
    <col min="3852" max="3853" width="10.109375" style="19" bestFit="1" customWidth="1"/>
    <col min="3854" max="3856" width="9.33203125" style="19" bestFit="1" customWidth="1"/>
    <col min="3857" max="3859" width="10.109375" style="19" bestFit="1" customWidth="1"/>
    <col min="3860" max="3860" width="14.109375" style="19" customWidth="1"/>
    <col min="3861" max="4082" width="9.109375" style="19"/>
    <col min="4083" max="4083" width="23.109375" style="19" customWidth="1"/>
    <col min="4084" max="4085" width="9.109375" style="19"/>
    <col min="4086" max="4086" width="13" style="19" customWidth="1"/>
    <col min="4087" max="4087" width="29.33203125" style="19" customWidth="1"/>
    <col min="4088" max="4090" width="9.109375" style="19"/>
    <col min="4091" max="4091" width="14.6640625" style="19" customWidth="1"/>
    <col min="4092" max="4092" width="13.44140625" style="19" customWidth="1"/>
    <col min="4093" max="4093" width="12.6640625" style="19" customWidth="1"/>
    <col min="4094" max="4094" width="14.109375" style="19" customWidth="1"/>
    <col min="4095" max="4095" width="9.109375" style="19"/>
    <col min="4096" max="4097" width="10.109375" style="19" bestFit="1" customWidth="1"/>
    <col min="4098" max="4099" width="9.33203125" style="19" bestFit="1" customWidth="1"/>
    <col min="4100" max="4106" width="10.109375" style="19" bestFit="1" customWidth="1"/>
    <col min="4107" max="4107" width="9.33203125" style="19" bestFit="1" customWidth="1"/>
    <col min="4108" max="4109" width="10.109375" style="19" bestFit="1" customWidth="1"/>
    <col min="4110" max="4112" width="9.33203125" style="19" bestFit="1" customWidth="1"/>
    <col min="4113" max="4115" width="10.109375" style="19" bestFit="1" customWidth="1"/>
    <col min="4116" max="4116" width="14.109375" style="19" customWidth="1"/>
    <col min="4117" max="4338" width="9.109375" style="19"/>
    <col min="4339" max="4339" width="23.109375" style="19" customWidth="1"/>
    <col min="4340" max="4341" width="9.109375" style="19"/>
    <col min="4342" max="4342" width="13" style="19" customWidth="1"/>
    <col min="4343" max="4343" width="29.33203125" style="19" customWidth="1"/>
    <col min="4344" max="4346" width="9.109375" style="19"/>
    <col min="4347" max="4347" width="14.6640625" style="19" customWidth="1"/>
    <col min="4348" max="4348" width="13.44140625" style="19" customWidth="1"/>
    <col min="4349" max="4349" width="12.6640625" style="19" customWidth="1"/>
    <col min="4350" max="4350" width="14.109375" style="19" customWidth="1"/>
    <col min="4351" max="4351" width="9.109375" style="19"/>
    <col min="4352" max="4353" width="10.109375" style="19" bestFit="1" customWidth="1"/>
    <col min="4354" max="4355" width="9.33203125" style="19" bestFit="1" customWidth="1"/>
    <col min="4356" max="4362" width="10.109375" style="19" bestFit="1" customWidth="1"/>
    <col min="4363" max="4363" width="9.33203125" style="19" bestFit="1" customWidth="1"/>
    <col min="4364" max="4365" width="10.109375" style="19" bestFit="1" customWidth="1"/>
    <col min="4366" max="4368" width="9.33203125" style="19" bestFit="1" customWidth="1"/>
    <col min="4369" max="4371" width="10.109375" style="19" bestFit="1" customWidth="1"/>
    <col min="4372" max="4372" width="14.109375" style="19" customWidth="1"/>
    <col min="4373" max="4594" width="9.109375" style="19"/>
    <col min="4595" max="4595" width="23.109375" style="19" customWidth="1"/>
    <col min="4596" max="4597" width="9.109375" style="19"/>
    <col min="4598" max="4598" width="13" style="19" customWidth="1"/>
    <col min="4599" max="4599" width="29.33203125" style="19" customWidth="1"/>
    <col min="4600" max="4602" width="9.109375" style="19"/>
    <col min="4603" max="4603" width="14.6640625" style="19" customWidth="1"/>
    <col min="4604" max="4604" width="13.44140625" style="19" customWidth="1"/>
    <col min="4605" max="4605" width="12.6640625" style="19" customWidth="1"/>
    <col min="4606" max="4606" width="14.109375" style="19" customWidth="1"/>
    <col min="4607" max="4607" width="9.109375" style="19"/>
    <col min="4608" max="4609" width="10.109375" style="19" bestFit="1" customWidth="1"/>
    <col min="4610" max="4611" width="9.33203125" style="19" bestFit="1" customWidth="1"/>
    <col min="4612" max="4618" width="10.109375" style="19" bestFit="1" customWidth="1"/>
    <col min="4619" max="4619" width="9.33203125" style="19" bestFit="1" customWidth="1"/>
    <col min="4620" max="4621" width="10.109375" style="19" bestFit="1" customWidth="1"/>
    <col min="4622" max="4624" width="9.33203125" style="19" bestFit="1" customWidth="1"/>
    <col min="4625" max="4627" width="10.109375" style="19" bestFit="1" customWidth="1"/>
    <col min="4628" max="4628" width="14.109375" style="19" customWidth="1"/>
    <col min="4629" max="4850" width="9.109375" style="19"/>
    <col min="4851" max="4851" width="23.109375" style="19" customWidth="1"/>
    <col min="4852" max="4853" width="9.109375" style="19"/>
    <col min="4854" max="4854" width="13" style="19" customWidth="1"/>
    <col min="4855" max="4855" width="29.33203125" style="19" customWidth="1"/>
    <col min="4856" max="4858" width="9.109375" style="19"/>
    <col min="4859" max="4859" width="14.6640625" style="19" customWidth="1"/>
    <col min="4860" max="4860" width="13.44140625" style="19" customWidth="1"/>
    <col min="4861" max="4861" width="12.6640625" style="19" customWidth="1"/>
    <col min="4862" max="4862" width="14.109375" style="19" customWidth="1"/>
    <col min="4863" max="4863" width="9.109375" style="19"/>
    <col min="4864" max="4865" width="10.109375" style="19" bestFit="1" customWidth="1"/>
    <col min="4866" max="4867" width="9.33203125" style="19" bestFit="1" customWidth="1"/>
    <col min="4868" max="4874" width="10.109375" style="19" bestFit="1" customWidth="1"/>
    <col min="4875" max="4875" width="9.33203125" style="19" bestFit="1" customWidth="1"/>
    <col min="4876" max="4877" width="10.109375" style="19" bestFit="1" customWidth="1"/>
    <col min="4878" max="4880" width="9.33203125" style="19" bestFit="1" customWidth="1"/>
    <col min="4881" max="4883" width="10.109375" style="19" bestFit="1" customWidth="1"/>
    <col min="4884" max="4884" width="14.109375" style="19" customWidth="1"/>
    <col min="4885" max="5106" width="9.109375" style="19"/>
    <col min="5107" max="5107" width="23.109375" style="19" customWidth="1"/>
    <col min="5108" max="5109" width="9.109375" style="19"/>
    <col min="5110" max="5110" width="13" style="19" customWidth="1"/>
    <col min="5111" max="5111" width="29.33203125" style="19" customWidth="1"/>
    <col min="5112" max="5114" width="9.109375" style="19"/>
    <col min="5115" max="5115" width="14.6640625" style="19" customWidth="1"/>
    <col min="5116" max="5116" width="13.44140625" style="19" customWidth="1"/>
    <col min="5117" max="5117" width="12.6640625" style="19" customWidth="1"/>
    <col min="5118" max="5118" width="14.109375" style="19" customWidth="1"/>
    <col min="5119" max="5119" width="9.109375" style="19"/>
    <col min="5120" max="5121" width="10.109375" style="19" bestFit="1" customWidth="1"/>
    <col min="5122" max="5123" width="9.33203125" style="19" bestFit="1" customWidth="1"/>
    <col min="5124" max="5130" width="10.109375" style="19" bestFit="1" customWidth="1"/>
    <col min="5131" max="5131" width="9.33203125" style="19" bestFit="1" customWidth="1"/>
    <col min="5132" max="5133" width="10.109375" style="19" bestFit="1" customWidth="1"/>
    <col min="5134" max="5136" width="9.33203125" style="19" bestFit="1" customWidth="1"/>
    <col min="5137" max="5139" width="10.109375" style="19" bestFit="1" customWidth="1"/>
    <col min="5140" max="5140" width="14.109375" style="19" customWidth="1"/>
    <col min="5141" max="5362" width="9.109375" style="19"/>
    <col min="5363" max="5363" width="23.109375" style="19" customWidth="1"/>
    <col min="5364" max="5365" width="9.109375" style="19"/>
    <col min="5366" max="5366" width="13" style="19" customWidth="1"/>
    <col min="5367" max="5367" width="29.33203125" style="19" customWidth="1"/>
    <col min="5368" max="5370" width="9.109375" style="19"/>
    <col min="5371" max="5371" width="14.6640625" style="19" customWidth="1"/>
    <col min="5372" max="5372" width="13.44140625" style="19" customWidth="1"/>
    <col min="5373" max="5373" width="12.6640625" style="19" customWidth="1"/>
    <col min="5374" max="5374" width="14.109375" style="19" customWidth="1"/>
    <col min="5375" max="5375" width="9.109375" style="19"/>
    <col min="5376" max="5377" width="10.109375" style="19" bestFit="1" customWidth="1"/>
    <col min="5378" max="5379" width="9.33203125" style="19" bestFit="1" customWidth="1"/>
    <col min="5380" max="5386" width="10.109375" style="19" bestFit="1" customWidth="1"/>
    <col min="5387" max="5387" width="9.33203125" style="19" bestFit="1" customWidth="1"/>
    <col min="5388" max="5389" width="10.109375" style="19" bestFit="1" customWidth="1"/>
    <col min="5390" max="5392" width="9.33203125" style="19" bestFit="1" customWidth="1"/>
    <col min="5393" max="5395" width="10.109375" style="19" bestFit="1" customWidth="1"/>
    <col min="5396" max="5396" width="14.109375" style="19" customWidth="1"/>
    <col min="5397" max="5618" width="9.109375" style="19"/>
    <col min="5619" max="5619" width="23.109375" style="19" customWidth="1"/>
    <col min="5620" max="5621" width="9.109375" style="19"/>
    <col min="5622" max="5622" width="13" style="19" customWidth="1"/>
    <col min="5623" max="5623" width="29.33203125" style="19" customWidth="1"/>
    <col min="5624" max="5626" width="9.109375" style="19"/>
    <col min="5627" max="5627" width="14.6640625" style="19" customWidth="1"/>
    <col min="5628" max="5628" width="13.44140625" style="19" customWidth="1"/>
    <col min="5629" max="5629" width="12.6640625" style="19" customWidth="1"/>
    <col min="5630" max="5630" width="14.109375" style="19" customWidth="1"/>
    <col min="5631" max="5631" width="9.109375" style="19"/>
    <col min="5632" max="5633" width="10.109375" style="19" bestFit="1" customWidth="1"/>
    <col min="5634" max="5635" width="9.33203125" style="19" bestFit="1" customWidth="1"/>
    <col min="5636" max="5642" width="10.109375" style="19" bestFit="1" customWidth="1"/>
    <col min="5643" max="5643" width="9.33203125" style="19" bestFit="1" customWidth="1"/>
    <col min="5644" max="5645" width="10.109375" style="19" bestFit="1" customWidth="1"/>
    <col min="5646" max="5648" width="9.33203125" style="19" bestFit="1" customWidth="1"/>
    <col min="5649" max="5651" width="10.109375" style="19" bestFit="1" customWidth="1"/>
    <col min="5652" max="5652" width="14.109375" style="19" customWidth="1"/>
    <col min="5653" max="5874" width="9.109375" style="19"/>
    <col min="5875" max="5875" width="23.109375" style="19" customWidth="1"/>
    <col min="5876" max="5877" width="9.109375" style="19"/>
    <col min="5878" max="5878" width="13" style="19" customWidth="1"/>
    <col min="5879" max="5879" width="29.33203125" style="19" customWidth="1"/>
    <col min="5880" max="5882" width="9.109375" style="19"/>
    <col min="5883" max="5883" width="14.6640625" style="19" customWidth="1"/>
    <col min="5884" max="5884" width="13.44140625" style="19" customWidth="1"/>
    <col min="5885" max="5885" width="12.6640625" style="19" customWidth="1"/>
    <col min="5886" max="5886" width="14.109375" style="19" customWidth="1"/>
    <col min="5887" max="5887" width="9.109375" style="19"/>
    <col min="5888" max="5889" width="10.109375" style="19" bestFit="1" customWidth="1"/>
    <col min="5890" max="5891" width="9.33203125" style="19" bestFit="1" customWidth="1"/>
    <col min="5892" max="5898" width="10.109375" style="19" bestFit="1" customWidth="1"/>
    <col min="5899" max="5899" width="9.33203125" style="19" bestFit="1" customWidth="1"/>
    <col min="5900" max="5901" width="10.109375" style="19" bestFit="1" customWidth="1"/>
    <col min="5902" max="5904" width="9.33203125" style="19" bestFit="1" customWidth="1"/>
    <col min="5905" max="5907" width="10.109375" style="19" bestFit="1" customWidth="1"/>
    <col min="5908" max="5908" width="14.109375" style="19" customWidth="1"/>
    <col min="5909" max="6130" width="9.109375" style="19"/>
    <col min="6131" max="6131" width="23.109375" style="19" customWidth="1"/>
    <col min="6132" max="6133" width="9.109375" style="19"/>
    <col min="6134" max="6134" width="13" style="19" customWidth="1"/>
    <col min="6135" max="6135" width="29.33203125" style="19" customWidth="1"/>
    <col min="6136" max="6138" width="9.109375" style="19"/>
    <col min="6139" max="6139" width="14.6640625" style="19" customWidth="1"/>
    <col min="6140" max="6140" width="13.44140625" style="19" customWidth="1"/>
    <col min="6141" max="6141" width="12.6640625" style="19" customWidth="1"/>
    <col min="6142" max="6142" width="14.109375" style="19" customWidth="1"/>
    <col min="6143" max="6143" width="9.109375" style="19"/>
    <col min="6144" max="6145" width="10.109375" style="19" bestFit="1" customWidth="1"/>
    <col min="6146" max="6147" width="9.33203125" style="19" bestFit="1" customWidth="1"/>
    <col min="6148" max="6154" width="10.109375" style="19" bestFit="1" customWidth="1"/>
    <col min="6155" max="6155" width="9.33203125" style="19" bestFit="1" customWidth="1"/>
    <col min="6156" max="6157" width="10.109375" style="19" bestFit="1" customWidth="1"/>
    <col min="6158" max="6160" width="9.33203125" style="19" bestFit="1" customWidth="1"/>
    <col min="6161" max="6163" width="10.109375" style="19" bestFit="1" customWidth="1"/>
    <col min="6164" max="6164" width="14.109375" style="19" customWidth="1"/>
    <col min="6165" max="6386" width="9.109375" style="19"/>
    <col min="6387" max="6387" width="23.109375" style="19" customWidth="1"/>
    <col min="6388" max="6389" width="9.109375" style="19"/>
    <col min="6390" max="6390" width="13" style="19" customWidth="1"/>
    <col min="6391" max="6391" width="29.33203125" style="19" customWidth="1"/>
    <col min="6392" max="6394" width="9.109375" style="19"/>
    <col min="6395" max="6395" width="14.6640625" style="19" customWidth="1"/>
    <col min="6396" max="6396" width="13.44140625" style="19" customWidth="1"/>
    <col min="6397" max="6397" width="12.6640625" style="19" customWidth="1"/>
    <col min="6398" max="6398" width="14.109375" style="19" customWidth="1"/>
    <col min="6399" max="6399" width="9.109375" style="19"/>
    <col min="6400" max="6401" width="10.109375" style="19" bestFit="1" customWidth="1"/>
    <col min="6402" max="6403" width="9.33203125" style="19" bestFit="1" customWidth="1"/>
    <col min="6404" max="6410" width="10.109375" style="19" bestFit="1" customWidth="1"/>
    <col min="6411" max="6411" width="9.33203125" style="19" bestFit="1" customWidth="1"/>
    <col min="6412" max="6413" width="10.109375" style="19" bestFit="1" customWidth="1"/>
    <col min="6414" max="6416" width="9.33203125" style="19" bestFit="1" customWidth="1"/>
    <col min="6417" max="6419" width="10.109375" style="19" bestFit="1" customWidth="1"/>
    <col min="6420" max="6420" width="14.109375" style="19" customWidth="1"/>
    <col min="6421" max="6642" width="9.109375" style="19"/>
    <col min="6643" max="6643" width="23.109375" style="19" customWidth="1"/>
    <col min="6644" max="6645" width="9.109375" style="19"/>
    <col min="6646" max="6646" width="13" style="19" customWidth="1"/>
    <col min="6647" max="6647" width="29.33203125" style="19" customWidth="1"/>
    <col min="6648" max="6650" width="9.109375" style="19"/>
    <col min="6651" max="6651" width="14.6640625" style="19" customWidth="1"/>
    <col min="6652" max="6652" width="13.44140625" style="19" customWidth="1"/>
    <col min="6653" max="6653" width="12.6640625" style="19" customWidth="1"/>
    <col min="6654" max="6654" width="14.109375" style="19" customWidth="1"/>
    <col min="6655" max="6655" width="9.109375" style="19"/>
    <col min="6656" max="6657" width="10.109375" style="19" bestFit="1" customWidth="1"/>
    <col min="6658" max="6659" width="9.33203125" style="19" bestFit="1" customWidth="1"/>
    <col min="6660" max="6666" width="10.109375" style="19" bestFit="1" customWidth="1"/>
    <col min="6667" max="6667" width="9.33203125" style="19" bestFit="1" customWidth="1"/>
    <col min="6668" max="6669" width="10.109375" style="19" bestFit="1" customWidth="1"/>
    <col min="6670" max="6672" width="9.33203125" style="19" bestFit="1" customWidth="1"/>
    <col min="6673" max="6675" width="10.109375" style="19" bestFit="1" customWidth="1"/>
    <col min="6676" max="6676" width="14.109375" style="19" customWidth="1"/>
    <col min="6677" max="6898" width="9.109375" style="19"/>
    <col min="6899" max="6899" width="23.109375" style="19" customWidth="1"/>
    <col min="6900" max="6901" width="9.109375" style="19"/>
    <col min="6902" max="6902" width="13" style="19" customWidth="1"/>
    <col min="6903" max="6903" width="29.33203125" style="19" customWidth="1"/>
    <col min="6904" max="6906" width="9.109375" style="19"/>
    <col min="6907" max="6907" width="14.6640625" style="19" customWidth="1"/>
    <col min="6908" max="6908" width="13.44140625" style="19" customWidth="1"/>
    <col min="6909" max="6909" width="12.6640625" style="19" customWidth="1"/>
    <col min="6910" max="6910" width="14.109375" style="19" customWidth="1"/>
    <col min="6911" max="6911" width="9.109375" style="19"/>
    <col min="6912" max="6913" width="10.109375" style="19" bestFit="1" customWidth="1"/>
    <col min="6914" max="6915" width="9.33203125" style="19" bestFit="1" customWidth="1"/>
    <col min="6916" max="6922" width="10.109375" style="19" bestFit="1" customWidth="1"/>
    <col min="6923" max="6923" width="9.33203125" style="19" bestFit="1" customWidth="1"/>
    <col min="6924" max="6925" width="10.109375" style="19" bestFit="1" customWidth="1"/>
    <col min="6926" max="6928" width="9.33203125" style="19" bestFit="1" customWidth="1"/>
    <col min="6929" max="6931" width="10.109375" style="19" bestFit="1" customWidth="1"/>
    <col min="6932" max="6932" width="14.109375" style="19" customWidth="1"/>
    <col min="6933" max="7154" width="9.109375" style="19"/>
    <col min="7155" max="7155" width="23.109375" style="19" customWidth="1"/>
    <col min="7156" max="7157" width="9.109375" style="19"/>
    <col min="7158" max="7158" width="13" style="19" customWidth="1"/>
    <col min="7159" max="7159" width="29.33203125" style="19" customWidth="1"/>
    <col min="7160" max="7162" width="9.109375" style="19"/>
    <col min="7163" max="7163" width="14.6640625" style="19" customWidth="1"/>
    <col min="7164" max="7164" width="13.44140625" style="19" customWidth="1"/>
    <col min="7165" max="7165" width="12.6640625" style="19" customWidth="1"/>
    <col min="7166" max="7166" width="14.109375" style="19" customWidth="1"/>
    <col min="7167" max="7167" width="9.109375" style="19"/>
    <col min="7168" max="7169" width="10.109375" style="19" bestFit="1" customWidth="1"/>
    <col min="7170" max="7171" width="9.33203125" style="19" bestFit="1" customWidth="1"/>
    <col min="7172" max="7178" width="10.109375" style="19" bestFit="1" customWidth="1"/>
    <col min="7179" max="7179" width="9.33203125" style="19" bestFit="1" customWidth="1"/>
    <col min="7180" max="7181" width="10.109375" style="19" bestFit="1" customWidth="1"/>
    <col min="7182" max="7184" width="9.33203125" style="19" bestFit="1" customWidth="1"/>
    <col min="7185" max="7187" width="10.109375" style="19" bestFit="1" customWidth="1"/>
    <col min="7188" max="7188" width="14.109375" style="19" customWidth="1"/>
    <col min="7189" max="7410" width="9.109375" style="19"/>
    <col min="7411" max="7411" width="23.109375" style="19" customWidth="1"/>
    <col min="7412" max="7413" width="9.109375" style="19"/>
    <col min="7414" max="7414" width="13" style="19" customWidth="1"/>
    <col min="7415" max="7415" width="29.33203125" style="19" customWidth="1"/>
    <col min="7416" max="7418" width="9.109375" style="19"/>
    <col min="7419" max="7419" width="14.6640625" style="19" customWidth="1"/>
    <col min="7420" max="7420" width="13.44140625" style="19" customWidth="1"/>
    <col min="7421" max="7421" width="12.6640625" style="19" customWidth="1"/>
    <col min="7422" max="7422" width="14.109375" style="19" customWidth="1"/>
    <col min="7423" max="7423" width="9.109375" style="19"/>
    <col min="7424" max="7425" width="10.109375" style="19" bestFit="1" customWidth="1"/>
    <col min="7426" max="7427" width="9.33203125" style="19" bestFit="1" customWidth="1"/>
    <col min="7428" max="7434" width="10.109375" style="19" bestFit="1" customWidth="1"/>
    <col min="7435" max="7435" width="9.33203125" style="19" bestFit="1" customWidth="1"/>
    <col min="7436" max="7437" width="10.109375" style="19" bestFit="1" customWidth="1"/>
    <col min="7438" max="7440" width="9.33203125" style="19" bestFit="1" customWidth="1"/>
    <col min="7441" max="7443" width="10.109375" style="19" bestFit="1" customWidth="1"/>
    <col min="7444" max="7444" width="14.109375" style="19" customWidth="1"/>
    <col min="7445" max="7666" width="9.109375" style="19"/>
    <col min="7667" max="7667" width="23.109375" style="19" customWidth="1"/>
    <col min="7668" max="7669" width="9.109375" style="19"/>
    <col min="7670" max="7670" width="13" style="19" customWidth="1"/>
    <col min="7671" max="7671" width="29.33203125" style="19" customWidth="1"/>
    <col min="7672" max="7674" width="9.109375" style="19"/>
    <col min="7675" max="7675" width="14.6640625" style="19" customWidth="1"/>
    <col min="7676" max="7676" width="13.44140625" style="19" customWidth="1"/>
    <col min="7677" max="7677" width="12.6640625" style="19" customWidth="1"/>
    <col min="7678" max="7678" width="14.109375" style="19" customWidth="1"/>
    <col min="7679" max="7679" width="9.109375" style="19"/>
    <col min="7680" max="7681" width="10.109375" style="19" bestFit="1" customWidth="1"/>
    <col min="7682" max="7683" width="9.33203125" style="19" bestFit="1" customWidth="1"/>
    <col min="7684" max="7690" width="10.109375" style="19" bestFit="1" customWidth="1"/>
    <col min="7691" max="7691" width="9.33203125" style="19" bestFit="1" customWidth="1"/>
    <col min="7692" max="7693" width="10.109375" style="19" bestFit="1" customWidth="1"/>
    <col min="7694" max="7696" width="9.33203125" style="19" bestFit="1" customWidth="1"/>
    <col min="7697" max="7699" width="10.109375" style="19" bestFit="1" customWidth="1"/>
    <col min="7700" max="7700" width="14.109375" style="19" customWidth="1"/>
    <col min="7701" max="7922" width="9.109375" style="19"/>
    <col min="7923" max="7923" width="23.109375" style="19" customWidth="1"/>
    <col min="7924" max="7925" width="9.109375" style="19"/>
    <col min="7926" max="7926" width="13" style="19" customWidth="1"/>
    <col min="7927" max="7927" width="29.33203125" style="19" customWidth="1"/>
    <col min="7928" max="7930" width="9.109375" style="19"/>
    <col min="7931" max="7931" width="14.6640625" style="19" customWidth="1"/>
    <col min="7932" max="7932" width="13.44140625" style="19" customWidth="1"/>
    <col min="7933" max="7933" width="12.6640625" style="19" customWidth="1"/>
    <col min="7934" max="7934" width="14.109375" style="19" customWidth="1"/>
    <col min="7935" max="7935" width="9.109375" style="19"/>
    <col min="7936" max="7937" width="10.109375" style="19" bestFit="1" customWidth="1"/>
    <col min="7938" max="7939" width="9.33203125" style="19" bestFit="1" customWidth="1"/>
    <col min="7940" max="7946" width="10.109375" style="19" bestFit="1" customWidth="1"/>
    <col min="7947" max="7947" width="9.33203125" style="19" bestFit="1" customWidth="1"/>
    <col min="7948" max="7949" width="10.109375" style="19" bestFit="1" customWidth="1"/>
    <col min="7950" max="7952" width="9.33203125" style="19" bestFit="1" customWidth="1"/>
    <col min="7953" max="7955" width="10.109375" style="19" bestFit="1" customWidth="1"/>
    <col min="7956" max="7956" width="14.109375" style="19" customWidth="1"/>
    <col min="7957" max="8178" width="9.109375" style="19"/>
    <col min="8179" max="8179" width="23.109375" style="19" customWidth="1"/>
    <col min="8180" max="8181" width="9.109375" style="19"/>
    <col min="8182" max="8182" width="13" style="19" customWidth="1"/>
    <col min="8183" max="8183" width="29.33203125" style="19" customWidth="1"/>
    <col min="8184" max="8186" width="9.109375" style="19"/>
    <col min="8187" max="8187" width="14.6640625" style="19" customWidth="1"/>
    <col min="8188" max="8188" width="13.44140625" style="19" customWidth="1"/>
    <col min="8189" max="8189" width="12.6640625" style="19" customWidth="1"/>
    <col min="8190" max="8190" width="14.109375" style="19" customWidth="1"/>
    <col min="8191" max="8191" width="9.109375" style="19"/>
    <col min="8192" max="8193" width="10.109375" style="19" bestFit="1" customWidth="1"/>
    <col min="8194" max="8195" width="9.33203125" style="19" bestFit="1" customWidth="1"/>
    <col min="8196" max="8202" width="10.109375" style="19" bestFit="1" customWidth="1"/>
    <col min="8203" max="8203" width="9.33203125" style="19" bestFit="1" customWidth="1"/>
    <col min="8204" max="8205" width="10.109375" style="19" bestFit="1" customWidth="1"/>
    <col min="8206" max="8208" width="9.33203125" style="19" bestFit="1" customWidth="1"/>
    <col min="8209" max="8211" width="10.109375" style="19" bestFit="1" customWidth="1"/>
    <col min="8212" max="8212" width="14.109375" style="19" customWidth="1"/>
    <col min="8213" max="8434" width="9.109375" style="19"/>
    <col min="8435" max="8435" width="23.109375" style="19" customWidth="1"/>
    <col min="8436" max="8437" width="9.109375" style="19"/>
    <col min="8438" max="8438" width="13" style="19" customWidth="1"/>
    <col min="8439" max="8439" width="29.33203125" style="19" customWidth="1"/>
    <col min="8440" max="8442" width="9.109375" style="19"/>
    <col min="8443" max="8443" width="14.6640625" style="19" customWidth="1"/>
    <col min="8444" max="8444" width="13.44140625" style="19" customWidth="1"/>
    <col min="8445" max="8445" width="12.6640625" style="19" customWidth="1"/>
    <col min="8446" max="8446" width="14.109375" style="19" customWidth="1"/>
    <col min="8447" max="8447" width="9.109375" style="19"/>
    <col min="8448" max="8449" width="10.109375" style="19" bestFit="1" customWidth="1"/>
    <col min="8450" max="8451" width="9.33203125" style="19" bestFit="1" customWidth="1"/>
    <col min="8452" max="8458" width="10.109375" style="19" bestFit="1" customWidth="1"/>
    <col min="8459" max="8459" width="9.33203125" style="19" bestFit="1" customWidth="1"/>
    <col min="8460" max="8461" width="10.109375" style="19" bestFit="1" customWidth="1"/>
    <col min="8462" max="8464" width="9.33203125" style="19" bestFit="1" customWidth="1"/>
    <col min="8465" max="8467" width="10.109375" style="19" bestFit="1" customWidth="1"/>
    <col min="8468" max="8468" width="14.109375" style="19" customWidth="1"/>
    <col min="8469" max="8690" width="9.109375" style="19"/>
    <col min="8691" max="8691" width="23.109375" style="19" customWidth="1"/>
    <col min="8692" max="8693" width="9.109375" style="19"/>
    <col min="8694" max="8694" width="13" style="19" customWidth="1"/>
    <col min="8695" max="8695" width="29.33203125" style="19" customWidth="1"/>
    <col min="8696" max="8698" width="9.109375" style="19"/>
    <col min="8699" max="8699" width="14.6640625" style="19" customWidth="1"/>
    <col min="8700" max="8700" width="13.44140625" style="19" customWidth="1"/>
    <col min="8701" max="8701" width="12.6640625" style="19" customWidth="1"/>
    <col min="8702" max="8702" width="14.109375" style="19" customWidth="1"/>
    <col min="8703" max="8703" width="9.109375" style="19"/>
    <col min="8704" max="8705" width="10.109375" style="19" bestFit="1" customWidth="1"/>
    <col min="8706" max="8707" width="9.33203125" style="19" bestFit="1" customWidth="1"/>
    <col min="8708" max="8714" width="10.109375" style="19" bestFit="1" customWidth="1"/>
    <col min="8715" max="8715" width="9.33203125" style="19" bestFit="1" customWidth="1"/>
    <col min="8716" max="8717" width="10.109375" style="19" bestFit="1" customWidth="1"/>
    <col min="8718" max="8720" width="9.33203125" style="19" bestFit="1" customWidth="1"/>
    <col min="8721" max="8723" width="10.109375" style="19" bestFit="1" customWidth="1"/>
    <col min="8724" max="8724" width="14.109375" style="19" customWidth="1"/>
    <col min="8725" max="8946" width="9.109375" style="19"/>
    <col min="8947" max="8947" width="23.109375" style="19" customWidth="1"/>
    <col min="8948" max="8949" width="9.109375" style="19"/>
    <col min="8950" max="8950" width="13" style="19" customWidth="1"/>
    <col min="8951" max="8951" width="29.33203125" style="19" customWidth="1"/>
    <col min="8952" max="8954" width="9.109375" style="19"/>
    <col min="8955" max="8955" width="14.6640625" style="19" customWidth="1"/>
    <col min="8956" max="8956" width="13.44140625" style="19" customWidth="1"/>
    <col min="8957" max="8957" width="12.6640625" style="19" customWidth="1"/>
    <col min="8958" max="8958" width="14.109375" style="19" customWidth="1"/>
    <col min="8959" max="8959" width="9.109375" style="19"/>
    <col min="8960" max="8961" width="10.109375" style="19" bestFit="1" customWidth="1"/>
    <col min="8962" max="8963" width="9.33203125" style="19" bestFit="1" customWidth="1"/>
    <col min="8964" max="8970" width="10.109375" style="19" bestFit="1" customWidth="1"/>
    <col min="8971" max="8971" width="9.33203125" style="19" bestFit="1" customWidth="1"/>
    <col min="8972" max="8973" width="10.109375" style="19" bestFit="1" customWidth="1"/>
    <col min="8974" max="8976" width="9.33203125" style="19" bestFit="1" customWidth="1"/>
    <col min="8977" max="8979" width="10.109375" style="19" bestFit="1" customWidth="1"/>
    <col min="8980" max="8980" width="14.109375" style="19" customWidth="1"/>
    <col min="8981" max="9202" width="9.109375" style="19"/>
    <col min="9203" max="9203" width="23.109375" style="19" customWidth="1"/>
    <col min="9204" max="9205" width="9.109375" style="19"/>
    <col min="9206" max="9206" width="13" style="19" customWidth="1"/>
    <col min="9207" max="9207" width="29.33203125" style="19" customWidth="1"/>
    <col min="9208" max="9210" width="9.109375" style="19"/>
    <col min="9211" max="9211" width="14.6640625" style="19" customWidth="1"/>
    <col min="9212" max="9212" width="13.44140625" style="19" customWidth="1"/>
    <col min="9213" max="9213" width="12.6640625" style="19" customWidth="1"/>
    <col min="9214" max="9214" width="14.109375" style="19" customWidth="1"/>
    <col min="9215" max="9215" width="9.109375" style="19"/>
    <col min="9216" max="9217" width="10.109375" style="19" bestFit="1" customWidth="1"/>
    <col min="9218" max="9219" width="9.33203125" style="19" bestFit="1" customWidth="1"/>
    <col min="9220" max="9226" width="10.109375" style="19" bestFit="1" customWidth="1"/>
    <col min="9227" max="9227" width="9.33203125" style="19" bestFit="1" customWidth="1"/>
    <col min="9228" max="9229" width="10.109375" style="19" bestFit="1" customWidth="1"/>
    <col min="9230" max="9232" width="9.33203125" style="19" bestFit="1" customWidth="1"/>
    <col min="9233" max="9235" width="10.109375" style="19" bestFit="1" customWidth="1"/>
    <col min="9236" max="9236" width="14.109375" style="19" customWidth="1"/>
    <col min="9237" max="9458" width="9.109375" style="19"/>
    <col min="9459" max="9459" width="23.109375" style="19" customWidth="1"/>
    <col min="9460" max="9461" width="9.109375" style="19"/>
    <col min="9462" max="9462" width="13" style="19" customWidth="1"/>
    <col min="9463" max="9463" width="29.33203125" style="19" customWidth="1"/>
    <col min="9464" max="9466" width="9.109375" style="19"/>
    <col min="9467" max="9467" width="14.6640625" style="19" customWidth="1"/>
    <col min="9468" max="9468" width="13.44140625" style="19" customWidth="1"/>
    <col min="9469" max="9469" width="12.6640625" style="19" customWidth="1"/>
    <col min="9470" max="9470" width="14.109375" style="19" customWidth="1"/>
    <col min="9471" max="9471" width="9.109375" style="19"/>
    <col min="9472" max="9473" width="10.109375" style="19" bestFit="1" customWidth="1"/>
    <col min="9474" max="9475" width="9.33203125" style="19" bestFit="1" customWidth="1"/>
    <col min="9476" max="9482" width="10.109375" style="19" bestFit="1" customWidth="1"/>
    <col min="9483" max="9483" width="9.33203125" style="19" bestFit="1" customWidth="1"/>
    <col min="9484" max="9485" width="10.109375" style="19" bestFit="1" customWidth="1"/>
    <col min="9486" max="9488" width="9.33203125" style="19" bestFit="1" customWidth="1"/>
    <col min="9489" max="9491" width="10.109375" style="19" bestFit="1" customWidth="1"/>
    <col min="9492" max="9492" width="14.109375" style="19" customWidth="1"/>
    <col min="9493" max="9714" width="9.109375" style="19"/>
    <col min="9715" max="9715" width="23.109375" style="19" customWidth="1"/>
    <col min="9716" max="9717" width="9.109375" style="19"/>
    <col min="9718" max="9718" width="13" style="19" customWidth="1"/>
    <col min="9719" max="9719" width="29.33203125" style="19" customWidth="1"/>
    <col min="9720" max="9722" width="9.109375" style="19"/>
    <col min="9723" max="9723" width="14.6640625" style="19" customWidth="1"/>
    <col min="9724" max="9724" width="13.44140625" style="19" customWidth="1"/>
    <col min="9725" max="9725" width="12.6640625" style="19" customWidth="1"/>
    <col min="9726" max="9726" width="14.109375" style="19" customWidth="1"/>
    <col min="9727" max="9727" width="9.109375" style="19"/>
    <col min="9728" max="9729" width="10.109375" style="19" bestFit="1" customWidth="1"/>
    <col min="9730" max="9731" width="9.33203125" style="19" bestFit="1" customWidth="1"/>
    <col min="9732" max="9738" width="10.109375" style="19" bestFit="1" customWidth="1"/>
    <col min="9739" max="9739" width="9.33203125" style="19" bestFit="1" customWidth="1"/>
    <col min="9740" max="9741" width="10.109375" style="19" bestFit="1" customWidth="1"/>
    <col min="9742" max="9744" width="9.33203125" style="19" bestFit="1" customWidth="1"/>
    <col min="9745" max="9747" width="10.109375" style="19" bestFit="1" customWidth="1"/>
    <col min="9748" max="9748" width="14.109375" style="19" customWidth="1"/>
    <col min="9749" max="9970" width="9.109375" style="19"/>
    <col min="9971" max="9971" width="23.109375" style="19" customWidth="1"/>
    <col min="9972" max="9973" width="9.109375" style="19"/>
    <col min="9974" max="9974" width="13" style="19" customWidth="1"/>
    <col min="9975" max="9975" width="29.33203125" style="19" customWidth="1"/>
    <col min="9976" max="9978" width="9.109375" style="19"/>
    <col min="9979" max="9979" width="14.6640625" style="19" customWidth="1"/>
    <col min="9980" max="9980" width="13.44140625" style="19" customWidth="1"/>
    <col min="9981" max="9981" width="12.6640625" style="19" customWidth="1"/>
    <col min="9982" max="9982" width="14.109375" style="19" customWidth="1"/>
    <col min="9983" max="9983" width="9.109375" style="19"/>
    <col min="9984" max="9985" width="10.109375" style="19" bestFit="1" customWidth="1"/>
    <col min="9986" max="9987" width="9.33203125" style="19" bestFit="1" customWidth="1"/>
    <col min="9988" max="9994" width="10.109375" style="19" bestFit="1" customWidth="1"/>
    <col min="9995" max="9995" width="9.33203125" style="19" bestFit="1" customWidth="1"/>
    <col min="9996" max="9997" width="10.109375" style="19" bestFit="1" customWidth="1"/>
    <col min="9998" max="10000" width="9.33203125" style="19" bestFit="1" customWidth="1"/>
    <col min="10001" max="10003" width="10.109375" style="19" bestFit="1" customWidth="1"/>
    <col min="10004" max="10004" width="14.109375" style="19" customWidth="1"/>
    <col min="10005" max="10226" width="9.109375" style="19"/>
    <col min="10227" max="10227" width="23.109375" style="19" customWidth="1"/>
    <col min="10228" max="10229" width="9.109375" style="19"/>
    <col min="10230" max="10230" width="13" style="19" customWidth="1"/>
    <col min="10231" max="10231" width="29.33203125" style="19" customWidth="1"/>
    <col min="10232" max="10234" width="9.109375" style="19"/>
    <col min="10235" max="10235" width="14.6640625" style="19" customWidth="1"/>
    <col min="10236" max="10236" width="13.44140625" style="19" customWidth="1"/>
    <col min="10237" max="10237" width="12.6640625" style="19" customWidth="1"/>
    <col min="10238" max="10238" width="14.109375" style="19" customWidth="1"/>
    <col min="10239" max="10239" width="9.109375" style="19"/>
    <col min="10240" max="10241" width="10.109375" style="19" bestFit="1" customWidth="1"/>
    <col min="10242" max="10243" width="9.33203125" style="19" bestFit="1" customWidth="1"/>
    <col min="10244" max="10250" width="10.109375" style="19" bestFit="1" customWidth="1"/>
    <col min="10251" max="10251" width="9.33203125" style="19" bestFit="1" customWidth="1"/>
    <col min="10252" max="10253" width="10.109375" style="19" bestFit="1" customWidth="1"/>
    <col min="10254" max="10256" width="9.33203125" style="19" bestFit="1" customWidth="1"/>
    <col min="10257" max="10259" width="10.109375" style="19" bestFit="1" customWidth="1"/>
    <col min="10260" max="10260" width="14.109375" style="19" customWidth="1"/>
    <col min="10261" max="10482" width="9.109375" style="19"/>
    <col min="10483" max="10483" width="23.109375" style="19" customWidth="1"/>
    <col min="10484" max="10485" width="9.109375" style="19"/>
    <col min="10486" max="10486" width="13" style="19" customWidth="1"/>
    <col min="10487" max="10487" width="29.33203125" style="19" customWidth="1"/>
    <col min="10488" max="10490" width="9.109375" style="19"/>
    <col min="10491" max="10491" width="14.6640625" style="19" customWidth="1"/>
    <col min="10492" max="10492" width="13.44140625" style="19" customWidth="1"/>
    <col min="10493" max="10493" width="12.6640625" style="19" customWidth="1"/>
    <col min="10494" max="10494" width="14.109375" style="19" customWidth="1"/>
    <col min="10495" max="10495" width="9.109375" style="19"/>
    <col min="10496" max="10497" width="10.109375" style="19" bestFit="1" customWidth="1"/>
    <col min="10498" max="10499" width="9.33203125" style="19" bestFit="1" customWidth="1"/>
    <col min="10500" max="10506" width="10.109375" style="19" bestFit="1" customWidth="1"/>
    <col min="10507" max="10507" width="9.33203125" style="19" bestFit="1" customWidth="1"/>
    <col min="10508" max="10509" width="10.109375" style="19" bestFit="1" customWidth="1"/>
    <col min="10510" max="10512" width="9.33203125" style="19" bestFit="1" customWidth="1"/>
    <col min="10513" max="10515" width="10.109375" style="19" bestFit="1" customWidth="1"/>
    <col min="10516" max="10516" width="14.109375" style="19" customWidth="1"/>
    <col min="10517" max="10738" width="9.109375" style="19"/>
    <col min="10739" max="10739" width="23.109375" style="19" customWidth="1"/>
    <col min="10740" max="10741" width="9.109375" style="19"/>
    <col min="10742" max="10742" width="13" style="19" customWidth="1"/>
    <col min="10743" max="10743" width="29.33203125" style="19" customWidth="1"/>
    <col min="10744" max="10746" width="9.109375" style="19"/>
    <col min="10747" max="10747" width="14.6640625" style="19" customWidth="1"/>
    <col min="10748" max="10748" width="13.44140625" style="19" customWidth="1"/>
    <col min="10749" max="10749" width="12.6640625" style="19" customWidth="1"/>
    <col min="10750" max="10750" width="14.109375" style="19" customWidth="1"/>
    <col min="10751" max="10751" width="9.109375" style="19"/>
    <col min="10752" max="10753" width="10.109375" style="19" bestFit="1" customWidth="1"/>
    <col min="10754" max="10755" width="9.33203125" style="19" bestFit="1" customWidth="1"/>
    <col min="10756" max="10762" width="10.109375" style="19" bestFit="1" customWidth="1"/>
    <col min="10763" max="10763" width="9.33203125" style="19" bestFit="1" customWidth="1"/>
    <col min="10764" max="10765" width="10.109375" style="19" bestFit="1" customWidth="1"/>
    <col min="10766" max="10768" width="9.33203125" style="19" bestFit="1" customWidth="1"/>
    <col min="10769" max="10771" width="10.109375" style="19" bestFit="1" customWidth="1"/>
    <col min="10772" max="10772" width="14.109375" style="19" customWidth="1"/>
    <col min="10773" max="10994" width="9.109375" style="19"/>
    <col min="10995" max="10995" width="23.109375" style="19" customWidth="1"/>
    <col min="10996" max="10997" width="9.109375" style="19"/>
    <col min="10998" max="10998" width="13" style="19" customWidth="1"/>
    <col min="10999" max="10999" width="29.33203125" style="19" customWidth="1"/>
    <col min="11000" max="11002" width="9.109375" style="19"/>
    <col min="11003" max="11003" width="14.6640625" style="19" customWidth="1"/>
    <col min="11004" max="11004" width="13.44140625" style="19" customWidth="1"/>
    <col min="11005" max="11005" width="12.6640625" style="19" customWidth="1"/>
    <col min="11006" max="11006" width="14.109375" style="19" customWidth="1"/>
    <col min="11007" max="11007" width="9.109375" style="19"/>
    <col min="11008" max="11009" width="10.109375" style="19" bestFit="1" customWidth="1"/>
    <col min="11010" max="11011" width="9.33203125" style="19" bestFit="1" customWidth="1"/>
    <col min="11012" max="11018" width="10.109375" style="19" bestFit="1" customWidth="1"/>
    <col min="11019" max="11019" width="9.33203125" style="19" bestFit="1" customWidth="1"/>
    <col min="11020" max="11021" width="10.109375" style="19" bestFit="1" customWidth="1"/>
    <col min="11022" max="11024" width="9.33203125" style="19" bestFit="1" customWidth="1"/>
    <col min="11025" max="11027" width="10.109375" style="19" bestFit="1" customWidth="1"/>
    <col min="11028" max="11028" width="14.109375" style="19" customWidth="1"/>
    <col min="11029" max="11250" width="9.109375" style="19"/>
    <col min="11251" max="11251" width="23.109375" style="19" customWidth="1"/>
    <col min="11252" max="11253" width="9.109375" style="19"/>
    <col min="11254" max="11254" width="13" style="19" customWidth="1"/>
    <col min="11255" max="11255" width="29.33203125" style="19" customWidth="1"/>
    <col min="11256" max="11258" width="9.109375" style="19"/>
    <col min="11259" max="11259" width="14.6640625" style="19" customWidth="1"/>
    <col min="11260" max="11260" width="13.44140625" style="19" customWidth="1"/>
    <col min="11261" max="11261" width="12.6640625" style="19" customWidth="1"/>
    <col min="11262" max="11262" width="14.109375" style="19" customWidth="1"/>
    <col min="11263" max="11263" width="9.109375" style="19"/>
    <col min="11264" max="11265" width="10.109375" style="19" bestFit="1" customWidth="1"/>
    <col min="11266" max="11267" width="9.33203125" style="19" bestFit="1" customWidth="1"/>
    <col min="11268" max="11274" width="10.109375" style="19" bestFit="1" customWidth="1"/>
    <col min="11275" max="11275" width="9.33203125" style="19" bestFit="1" customWidth="1"/>
    <col min="11276" max="11277" width="10.109375" style="19" bestFit="1" customWidth="1"/>
    <col min="11278" max="11280" width="9.33203125" style="19" bestFit="1" customWidth="1"/>
    <col min="11281" max="11283" width="10.109375" style="19" bestFit="1" customWidth="1"/>
    <col min="11284" max="11284" width="14.109375" style="19" customWidth="1"/>
    <col min="11285" max="11506" width="9.109375" style="19"/>
    <col min="11507" max="11507" width="23.109375" style="19" customWidth="1"/>
    <col min="11508" max="11509" width="9.109375" style="19"/>
    <col min="11510" max="11510" width="13" style="19" customWidth="1"/>
    <col min="11511" max="11511" width="29.33203125" style="19" customWidth="1"/>
    <col min="11512" max="11514" width="9.109375" style="19"/>
    <col min="11515" max="11515" width="14.6640625" style="19" customWidth="1"/>
    <col min="11516" max="11516" width="13.44140625" style="19" customWidth="1"/>
    <col min="11517" max="11517" width="12.6640625" style="19" customWidth="1"/>
    <col min="11518" max="11518" width="14.109375" style="19" customWidth="1"/>
    <col min="11519" max="11519" width="9.109375" style="19"/>
    <col min="11520" max="11521" width="10.109375" style="19" bestFit="1" customWidth="1"/>
    <col min="11522" max="11523" width="9.33203125" style="19" bestFit="1" customWidth="1"/>
    <col min="11524" max="11530" width="10.109375" style="19" bestFit="1" customWidth="1"/>
    <col min="11531" max="11531" width="9.33203125" style="19" bestFit="1" customWidth="1"/>
    <col min="11532" max="11533" width="10.109375" style="19" bestFit="1" customWidth="1"/>
    <col min="11534" max="11536" width="9.33203125" style="19" bestFit="1" customWidth="1"/>
    <col min="11537" max="11539" width="10.109375" style="19" bestFit="1" customWidth="1"/>
    <col min="11540" max="11540" width="14.109375" style="19" customWidth="1"/>
    <col min="11541" max="11762" width="9.109375" style="19"/>
    <col min="11763" max="11763" width="23.109375" style="19" customWidth="1"/>
    <col min="11764" max="11765" width="9.109375" style="19"/>
    <col min="11766" max="11766" width="13" style="19" customWidth="1"/>
    <col min="11767" max="11767" width="29.33203125" style="19" customWidth="1"/>
    <col min="11768" max="11770" width="9.109375" style="19"/>
    <col min="11771" max="11771" width="14.6640625" style="19" customWidth="1"/>
    <col min="11772" max="11772" width="13.44140625" style="19" customWidth="1"/>
    <col min="11773" max="11773" width="12.6640625" style="19" customWidth="1"/>
    <col min="11774" max="11774" width="14.109375" style="19" customWidth="1"/>
    <col min="11775" max="11775" width="9.109375" style="19"/>
    <col min="11776" max="11777" width="10.109375" style="19" bestFit="1" customWidth="1"/>
    <col min="11778" max="11779" width="9.33203125" style="19" bestFit="1" customWidth="1"/>
    <col min="11780" max="11786" width="10.109375" style="19" bestFit="1" customWidth="1"/>
    <col min="11787" max="11787" width="9.33203125" style="19" bestFit="1" customWidth="1"/>
    <col min="11788" max="11789" width="10.109375" style="19" bestFit="1" customWidth="1"/>
    <col min="11790" max="11792" width="9.33203125" style="19" bestFit="1" customWidth="1"/>
    <col min="11793" max="11795" width="10.109375" style="19" bestFit="1" customWidth="1"/>
    <col min="11796" max="11796" width="14.109375" style="19" customWidth="1"/>
    <col min="11797" max="12018" width="9.109375" style="19"/>
    <col min="12019" max="12019" width="23.109375" style="19" customWidth="1"/>
    <col min="12020" max="12021" width="9.109375" style="19"/>
    <col min="12022" max="12022" width="13" style="19" customWidth="1"/>
    <col min="12023" max="12023" width="29.33203125" style="19" customWidth="1"/>
    <col min="12024" max="12026" width="9.109375" style="19"/>
    <col min="12027" max="12027" width="14.6640625" style="19" customWidth="1"/>
    <col min="12028" max="12028" width="13.44140625" style="19" customWidth="1"/>
    <col min="12029" max="12029" width="12.6640625" style="19" customWidth="1"/>
    <col min="12030" max="12030" width="14.109375" style="19" customWidth="1"/>
    <col min="12031" max="12031" width="9.109375" style="19"/>
    <col min="12032" max="12033" width="10.109375" style="19" bestFit="1" customWidth="1"/>
    <col min="12034" max="12035" width="9.33203125" style="19" bestFit="1" customWidth="1"/>
    <col min="12036" max="12042" width="10.109375" style="19" bestFit="1" customWidth="1"/>
    <col min="12043" max="12043" width="9.33203125" style="19" bestFit="1" customWidth="1"/>
    <col min="12044" max="12045" width="10.109375" style="19" bestFit="1" customWidth="1"/>
    <col min="12046" max="12048" width="9.33203125" style="19" bestFit="1" customWidth="1"/>
    <col min="12049" max="12051" width="10.109375" style="19" bestFit="1" customWidth="1"/>
    <col min="12052" max="12052" width="14.109375" style="19" customWidth="1"/>
    <col min="12053" max="12274" width="9.109375" style="19"/>
    <col min="12275" max="12275" width="23.109375" style="19" customWidth="1"/>
    <col min="12276" max="12277" width="9.109375" style="19"/>
    <col min="12278" max="12278" width="13" style="19" customWidth="1"/>
    <col min="12279" max="12279" width="29.33203125" style="19" customWidth="1"/>
    <col min="12280" max="12282" width="9.109375" style="19"/>
    <col min="12283" max="12283" width="14.6640625" style="19" customWidth="1"/>
    <col min="12284" max="12284" width="13.44140625" style="19" customWidth="1"/>
    <col min="12285" max="12285" width="12.6640625" style="19" customWidth="1"/>
    <col min="12286" max="12286" width="14.109375" style="19" customWidth="1"/>
    <col min="12287" max="12287" width="9.109375" style="19"/>
    <col min="12288" max="12289" width="10.109375" style="19" bestFit="1" customWidth="1"/>
    <col min="12290" max="12291" width="9.33203125" style="19" bestFit="1" customWidth="1"/>
    <col min="12292" max="12298" width="10.109375" style="19" bestFit="1" customWidth="1"/>
    <col min="12299" max="12299" width="9.33203125" style="19" bestFit="1" customWidth="1"/>
    <col min="12300" max="12301" width="10.109375" style="19" bestFit="1" customWidth="1"/>
    <col min="12302" max="12304" width="9.33203125" style="19" bestFit="1" customWidth="1"/>
    <col min="12305" max="12307" width="10.109375" style="19" bestFit="1" customWidth="1"/>
    <col min="12308" max="12308" width="14.109375" style="19" customWidth="1"/>
    <col min="12309" max="12530" width="9.109375" style="19"/>
    <col min="12531" max="12531" width="23.109375" style="19" customWidth="1"/>
    <col min="12532" max="12533" width="9.109375" style="19"/>
    <col min="12534" max="12534" width="13" style="19" customWidth="1"/>
    <col min="12535" max="12535" width="29.33203125" style="19" customWidth="1"/>
    <col min="12536" max="12538" width="9.109375" style="19"/>
    <col min="12539" max="12539" width="14.6640625" style="19" customWidth="1"/>
    <col min="12540" max="12540" width="13.44140625" style="19" customWidth="1"/>
    <col min="12541" max="12541" width="12.6640625" style="19" customWidth="1"/>
    <col min="12542" max="12542" width="14.109375" style="19" customWidth="1"/>
    <col min="12543" max="12543" width="9.109375" style="19"/>
    <col min="12544" max="12545" width="10.109375" style="19" bestFit="1" customWidth="1"/>
    <col min="12546" max="12547" width="9.33203125" style="19" bestFit="1" customWidth="1"/>
    <col min="12548" max="12554" width="10.109375" style="19" bestFit="1" customWidth="1"/>
    <col min="12555" max="12555" width="9.33203125" style="19" bestFit="1" customWidth="1"/>
    <col min="12556" max="12557" width="10.109375" style="19" bestFit="1" customWidth="1"/>
    <col min="12558" max="12560" width="9.33203125" style="19" bestFit="1" customWidth="1"/>
    <col min="12561" max="12563" width="10.109375" style="19" bestFit="1" customWidth="1"/>
    <col min="12564" max="12564" width="14.109375" style="19" customWidth="1"/>
    <col min="12565" max="12786" width="9.109375" style="19"/>
    <col min="12787" max="12787" width="23.109375" style="19" customWidth="1"/>
    <col min="12788" max="12789" width="9.109375" style="19"/>
    <col min="12790" max="12790" width="13" style="19" customWidth="1"/>
    <col min="12791" max="12791" width="29.33203125" style="19" customWidth="1"/>
    <col min="12792" max="12794" width="9.109375" style="19"/>
    <col min="12795" max="12795" width="14.6640625" style="19" customWidth="1"/>
    <col min="12796" max="12796" width="13.44140625" style="19" customWidth="1"/>
    <col min="12797" max="12797" width="12.6640625" style="19" customWidth="1"/>
    <col min="12798" max="12798" width="14.109375" style="19" customWidth="1"/>
    <col min="12799" max="12799" width="9.109375" style="19"/>
    <col min="12800" max="12801" width="10.109375" style="19" bestFit="1" customWidth="1"/>
    <col min="12802" max="12803" width="9.33203125" style="19" bestFit="1" customWidth="1"/>
    <col min="12804" max="12810" width="10.109375" style="19" bestFit="1" customWidth="1"/>
    <col min="12811" max="12811" width="9.33203125" style="19" bestFit="1" customWidth="1"/>
    <col min="12812" max="12813" width="10.109375" style="19" bestFit="1" customWidth="1"/>
    <col min="12814" max="12816" width="9.33203125" style="19" bestFit="1" customWidth="1"/>
    <col min="12817" max="12819" width="10.109375" style="19" bestFit="1" customWidth="1"/>
    <col min="12820" max="12820" width="14.109375" style="19" customWidth="1"/>
    <col min="12821" max="13042" width="9.109375" style="19"/>
    <col min="13043" max="13043" width="23.109375" style="19" customWidth="1"/>
    <col min="13044" max="13045" width="9.109375" style="19"/>
    <col min="13046" max="13046" width="13" style="19" customWidth="1"/>
    <col min="13047" max="13047" width="29.33203125" style="19" customWidth="1"/>
    <col min="13048" max="13050" width="9.109375" style="19"/>
    <col min="13051" max="13051" width="14.6640625" style="19" customWidth="1"/>
    <col min="13052" max="13052" width="13.44140625" style="19" customWidth="1"/>
    <col min="13053" max="13053" width="12.6640625" style="19" customWidth="1"/>
    <col min="13054" max="13054" width="14.109375" style="19" customWidth="1"/>
    <col min="13055" max="13055" width="9.109375" style="19"/>
    <col min="13056" max="13057" width="10.109375" style="19" bestFit="1" customWidth="1"/>
    <col min="13058" max="13059" width="9.33203125" style="19" bestFit="1" customWidth="1"/>
    <col min="13060" max="13066" width="10.109375" style="19" bestFit="1" customWidth="1"/>
    <col min="13067" max="13067" width="9.33203125" style="19" bestFit="1" customWidth="1"/>
    <col min="13068" max="13069" width="10.109375" style="19" bestFit="1" customWidth="1"/>
    <col min="13070" max="13072" width="9.33203125" style="19" bestFit="1" customWidth="1"/>
    <col min="13073" max="13075" width="10.109375" style="19" bestFit="1" customWidth="1"/>
    <col min="13076" max="13076" width="14.109375" style="19" customWidth="1"/>
    <col min="13077" max="13298" width="9.109375" style="19"/>
    <col min="13299" max="13299" width="23.109375" style="19" customWidth="1"/>
    <col min="13300" max="13301" width="9.109375" style="19"/>
    <col min="13302" max="13302" width="13" style="19" customWidth="1"/>
    <col min="13303" max="13303" width="29.33203125" style="19" customWidth="1"/>
    <col min="13304" max="13306" width="9.109375" style="19"/>
    <col min="13307" max="13307" width="14.6640625" style="19" customWidth="1"/>
    <col min="13308" max="13308" width="13.44140625" style="19" customWidth="1"/>
    <col min="13309" max="13309" width="12.6640625" style="19" customWidth="1"/>
    <col min="13310" max="13310" width="14.109375" style="19" customWidth="1"/>
    <col min="13311" max="13311" width="9.109375" style="19"/>
    <col min="13312" max="13313" width="10.109375" style="19" bestFit="1" customWidth="1"/>
    <col min="13314" max="13315" width="9.33203125" style="19" bestFit="1" customWidth="1"/>
    <col min="13316" max="13322" width="10.109375" style="19" bestFit="1" customWidth="1"/>
    <col min="13323" max="13323" width="9.33203125" style="19" bestFit="1" customWidth="1"/>
    <col min="13324" max="13325" width="10.109375" style="19" bestFit="1" customWidth="1"/>
    <col min="13326" max="13328" width="9.33203125" style="19" bestFit="1" customWidth="1"/>
    <col min="13329" max="13331" width="10.109375" style="19" bestFit="1" customWidth="1"/>
    <col min="13332" max="13332" width="14.109375" style="19" customWidth="1"/>
    <col min="13333" max="13554" width="9.109375" style="19"/>
    <col min="13555" max="13555" width="23.109375" style="19" customWidth="1"/>
    <col min="13556" max="13557" width="9.109375" style="19"/>
    <col min="13558" max="13558" width="13" style="19" customWidth="1"/>
    <col min="13559" max="13559" width="29.33203125" style="19" customWidth="1"/>
    <col min="13560" max="13562" width="9.109375" style="19"/>
    <col min="13563" max="13563" width="14.6640625" style="19" customWidth="1"/>
    <col min="13564" max="13564" width="13.44140625" style="19" customWidth="1"/>
    <col min="13565" max="13565" width="12.6640625" style="19" customWidth="1"/>
    <col min="13566" max="13566" width="14.109375" style="19" customWidth="1"/>
    <col min="13567" max="13567" width="9.109375" style="19"/>
    <col min="13568" max="13569" width="10.109375" style="19" bestFit="1" customWidth="1"/>
    <col min="13570" max="13571" width="9.33203125" style="19" bestFit="1" customWidth="1"/>
    <col min="13572" max="13578" width="10.109375" style="19" bestFit="1" customWidth="1"/>
    <col min="13579" max="13579" width="9.33203125" style="19" bestFit="1" customWidth="1"/>
    <col min="13580" max="13581" width="10.109375" style="19" bestFit="1" customWidth="1"/>
    <col min="13582" max="13584" width="9.33203125" style="19" bestFit="1" customWidth="1"/>
    <col min="13585" max="13587" width="10.109375" style="19" bestFit="1" customWidth="1"/>
    <col min="13588" max="13588" width="14.109375" style="19" customWidth="1"/>
    <col min="13589" max="13810" width="9.109375" style="19"/>
    <col min="13811" max="13811" width="23.109375" style="19" customWidth="1"/>
    <col min="13812" max="13813" width="9.109375" style="19"/>
    <col min="13814" max="13814" width="13" style="19" customWidth="1"/>
    <col min="13815" max="13815" width="29.33203125" style="19" customWidth="1"/>
    <col min="13816" max="13818" width="9.109375" style="19"/>
    <col min="13819" max="13819" width="14.6640625" style="19" customWidth="1"/>
    <col min="13820" max="13820" width="13.44140625" style="19" customWidth="1"/>
    <col min="13821" max="13821" width="12.6640625" style="19" customWidth="1"/>
    <col min="13822" max="13822" width="14.109375" style="19" customWidth="1"/>
    <col min="13823" max="13823" width="9.109375" style="19"/>
    <col min="13824" max="13825" width="10.109375" style="19" bestFit="1" customWidth="1"/>
    <col min="13826" max="13827" width="9.33203125" style="19" bestFit="1" customWidth="1"/>
    <col min="13828" max="13834" width="10.109375" style="19" bestFit="1" customWidth="1"/>
    <col min="13835" max="13835" width="9.33203125" style="19" bestFit="1" customWidth="1"/>
    <col min="13836" max="13837" width="10.109375" style="19" bestFit="1" customWidth="1"/>
    <col min="13838" max="13840" width="9.33203125" style="19" bestFit="1" customWidth="1"/>
    <col min="13841" max="13843" width="10.109375" style="19" bestFit="1" customWidth="1"/>
    <col min="13844" max="13844" width="14.109375" style="19" customWidth="1"/>
    <col min="13845" max="14066" width="9.109375" style="19"/>
    <col min="14067" max="14067" width="23.109375" style="19" customWidth="1"/>
    <col min="14068" max="14069" width="9.109375" style="19"/>
    <col min="14070" max="14070" width="13" style="19" customWidth="1"/>
    <col min="14071" max="14071" width="29.33203125" style="19" customWidth="1"/>
    <col min="14072" max="14074" width="9.109375" style="19"/>
    <col min="14075" max="14075" width="14.6640625" style="19" customWidth="1"/>
    <col min="14076" max="14076" width="13.44140625" style="19" customWidth="1"/>
    <col min="14077" max="14077" width="12.6640625" style="19" customWidth="1"/>
    <col min="14078" max="14078" width="14.109375" style="19" customWidth="1"/>
    <col min="14079" max="14079" width="9.109375" style="19"/>
    <col min="14080" max="14081" width="10.109375" style="19" bestFit="1" customWidth="1"/>
    <col min="14082" max="14083" width="9.33203125" style="19" bestFit="1" customWidth="1"/>
    <col min="14084" max="14090" width="10.109375" style="19" bestFit="1" customWidth="1"/>
    <col min="14091" max="14091" width="9.33203125" style="19" bestFit="1" customWidth="1"/>
    <col min="14092" max="14093" width="10.109375" style="19" bestFit="1" customWidth="1"/>
    <col min="14094" max="14096" width="9.33203125" style="19" bestFit="1" customWidth="1"/>
    <col min="14097" max="14099" width="10.109375" style="19" bestFit="1" customWidth="1"/>
    <col min="14100" max="14100" width="14.109375" style="19" customWidth="1"/>
    <col min="14101" max="14322" width="9.109375" style="19"/>
    <col min="14323" max="14323" width="23.109375" style="19" customWidth="1"/>
    <col min="14324" max="14325" width="9.109375" style="19"/>
    <col min="14326" max="14326" width="13" style="19" customWidth="1"/>
    <col min="14327" max="14327" width="29.33203125" style="19" customWidth="1"/>
    <col min="14328" max="14330" width="9.109375" style="19"/>
    <col min="14331" max="14331" width="14.6640625" style="19" customWidth="1"/>
    <col min="14332" max="14332" width="13.44140625" style="19" customWidth="1"/>
    <col min="14333" max="14333" width="12.6640625" style="19" customWidth="1"/>
    <col min="14334" max="14334" width="14.109375" style="19" customWidth="1"/>
    <col min="14335" max="14335" width="9.109375" style="19"/>
    <col min="14336" max="14337" width="10.109375" style="19" bestFit="1" customWidth="1"/>
    <col min="14338" max="14339" width="9.33203125" style="19" bestFit="1" customWidth="1"/>
    <col min="14340" max="14346" width="10.109375" style="19" bestFit="1" customWidth="1"/>
    <col min="14347" max="14347" width="9.33203125" style="19" bestFit="1" customWidth="1"/>
    <col min="14348" max="14349" width="10.109375" style="19" bestFit="1" customWidth="1"/>
    <col min="14350" max="14352" width="9.33203125" style="19" bestFit="1" customWidth="1"/>
    <col min="14353" max="14355" width="10.109375" style="19" bestFit="1" customWidth="1"/>
    <col min="14356" max="14356" width="14.109375" style="19" customWidth="1"/>
    <col min="14357" max="14578" width="9.109375" style="19"/>
    <col min="14579" max="14579" width="23.109375" style="19" customWidth="1"/>
    <col min="14580" max="14581" width="9.109375" style="19"/>
    <col min="14582" max="14582" width="13" style="19" customWidth="1"/>
    <col min="14583" max="14583" width="29.33203125" style="19" customWidth="1"/>
    <col min="14584" max="14586" width="9.109375" style="19"/>
    <col min="14587" max="14587" width="14.6640625" style="19" customWidth="1"/>
    <col min="14588" max="14588" width="13.44140625" style="19" customWidth="1"/>
    <col min="14589" max="14589" width="12.6640625" style="19" customWidth="1"/>
    <col min="14590" max="14590" width="14.109375" style="19" customWidth="1"/>
    <col min="14591" max="14591" width="9.109375" style="19"/>
    <col min="14592" max="14593" width="10.109375" style="19" bestFit="1" customWidth="1"/>
    <col min="14594" max="14595" width="9.33203125" style="19" bestFit="1" customWidth="1"/>
    <col min="14596" max="14602" width="10.109375" style="19" bestFit="1" customWidth="1"/>
    <col min="14603" max="14603" width="9.33203125" style="19" bestFit="1" customWidth="1"/>
    <col min="14604" max="14605" width="10.109375" style="19" bestFit="1" customWidth="1"/>
    <col min="14606" max="14608" width="9.33203125" style="19" bestFit="1" customWidth="1"/>
    <col min="14609" max="14611" width="10.109375" style="19" bestFit="1" customWidth="1"/>
    <col min="14612" max="14612" width="14.109375" style="19" customWidth="1"/>
    <col min="14613" max="14834" width="9.109375" style="19"/>
    <col min="14835" max="14835" width="23.109375" style="19" customWidth="1"/>
    <col min="14836" max="14837" width="9.109375" style="19"/>
    <col min="14838" max="14838" width="13" style="19" customWidth="1"/>
    <col min="14839" max="14839" width="29.33203125" style="19" customWidth="1"/>
    <col min="14840" max="14842" width="9.109375" style="19"/>
    <col min="14843" max="14843" width="14.6640625" style="19" customWidth="1"/>
    <col min="14844" max="14844" width="13.44140625" style="19" customWidth="1"/>
    <col min="14845" max="14845" width="12.6640625" style="19" customWidth="1"/>
    <col min="14846" max="14846" width="14.109375" style="19" customWidth="1"/>
    <col min="14847" max="14847" width="9.109375" style="19"/>
    <col min="14848" max="14849" width="10.109375" style="19" bestFit="1" customWidth="1"/>
    <col min="14850" max="14851" width="9.33203125" style="19" bestFit="1" customWidth="1"/>
    <col min="14852" max="14858" width="10.109375" style="19" bestFit="1" customWidth="1"/>
    <col min="14859" max="14859" width="9.33203125" style="19" bestFit="1" customWidth="1"/>
    <col min="14860" max="14861" width="10.109375" style="19" bestFit="1" customWidth="1"/>
    <col min="14862" max="14864" width="9.33203125" style="19" bestFit="1" customWidth="1"/>
    <col min="14865" max="14867" width="10.109375" style="19" bestFit="1" customWidth="1"/>
    <col min="14868" max="14868" width="14.109375" style="19" customWidth="1"/>
    <col min="14869" max="15090" width="9.109375" style="19"/>
    <col min="15091" max="15091" width="23.109375" style="19" customWidth="1"/>
    <col min="15092" max="15093" width="9.109375" style="19"/>
    <col min="15094" max="15094" width="13" style="19" customWidth="1"/>
    <col min="15095" max="15095" width="29.33203125" style="19" customWidth="1"/>
    <col min="15096" max="15098" width="9.109375" style="19"/>
    <col min="15099" max="15099" width="14.6640625" style="19" customWidth="1"/>
    <col min="15100" max="15100" width="13.44140625" style="19" customWidth="1"/>
    <col min="15101" max="15101" width="12.6640625" style="19" customWidth="1"/>
    <col min="15102" max="15102" width="14.109375" style="19" customWidth="1"/>
    <col min="15103" max="15103" width="9.109375" style="19"/>
    <col min="15104" max="15105" width="10.109375" style="19" bestFit="1" customWidth="1"/>
    <col min="15106" max="15107" width="9.33203125" style="19" bestFit="1" customWidth="1"/>
    <col min="15108" max="15114" width="10.109375" style="19" bestFit="1" customWidth="1"/>
    <col min="15115" max="15115" width="9.33203125" style="19" bestFit="1" customWidth="1"/>
    <col min="15116" max="15117" width="10.109375" style="19" bestFit="1" customWidth="1"/>
    <col min="15118" max="15120" width="9.33203125" style="19" bestFit="1" customWidth="1"/>
    <col min="15121" max="15123" width="10.109375" style="19" bestFit="1" customWidth="1"/>
    <col min="15124" max="15124" width="14.109375" style="19" customWidth="1"/>
    <col min="15125" max="15346" width="9.109375" style="19"/>
    <col min="15347" max="15347" width="23.109375" style="19" customWidth="1"/>
    <col min="15348" max="15349" width="9.109375" style="19"/>
    <col min="15350" max="15350" width="13" style="19" customWidth="1"/>
    <col min="15351" max="15351" width="29.33203125" style="19" customWidth="1"/>
    <col min="15352" max="15354" width="9.109375" style="19"/>
    <col min="15355" max="15355" width="14.6640625" style="19" customWidth="1"/>
    <col min="15356" max="15356" width="13.44140625" style="19" customWidth="1"/>
    <col min="15357" max="15357" width="12.6640625" style="19" customWidth="1"/>
    <col min="15358" max="15358" width="14.109375" style="19" customWidth="1"/>
    <col min="15359" max="15359" width="9.109375" style="19"/>
    <col min="15360" max="15361" width="10.109375" style="19" bestFit="1" customWidth="1"/>
    <col min="15362" max="15363" width="9.33203125" style="19" bestFit="1" customWidth="1"/>
    <col min="15364" max="15370" width="10.109375" style="19" bestFit="1" customWidth="1"/>
    <col min="15371" max="15371" width="9.33203125" style="19" bestFit="1" customWidth="1"/>
    <col min="15372" max="15373" width="10.109375" style="19" bestFit="1" customWidth="1"/>
    <col min="15374" max="15376" width="9.33203125" style="19" bestFit="1" customWidth="1"/>
    <col min="15377" max="15379" width="10.109375" style="19" bestFit="1" customWidth="1"/>
    <col min="15380" max="15380" width="14.109375" style="19" customWidth="1"/>
    <col min="15381" max="15602" width="9.109375" style="19"/>
    <col min="15603" max="15603" width="23.109375" style="19" customWidth="1"/>
    <col min="15604" max="15605" width="9.109375" style="19"/>
    <col min="15606" max="15606" width="13" style="19" customWidth="1"/>
    <col min="15607" max="15607" width="29.33203125" style="19" customWidth="1"/>
    <col min="15608" max="15610" width="9.109375" style="19"/>
    <col min="15611" max="15611" width="14.6640625" style="19" customWidth="1"/>
    <col min="15612" max="15612" width="13.44140625" style="19" customWidth="1"/>
    <col min="15613" max="15613" width="12.6640625" style="19" customWidth="1"/>
    <col min="15614" max="15614" width="14.109375" style="19" customWidth="1"/>
    <col min="15615" max="15615" width="9.109375" style="19"/>
    <col min="15616" max="15617" width="10.109375" style="19" bestFit="1" customWidth="1"/>
    <col min="15618" max="15619" width="9.33203125" style="19" bestFit="1" customWidth="1"/>
    <col min="15620" max="15626" width="10.109375" style="19" bestFit="1" customWidth="1"/>
    <col min="15627" max="15627" width="9.33203125" style="19" bestFit="1" customWidth="1"/>
    <col min="15628" max="15629" width="10.109375" style="19" bestFit="1" customWidth="1"/>
    <col min="15630" max="15632" width="9.33203125" style="19" bestFit="1" customWidth="1"/>
    <col min="15633" max="15635" width="10.109375" style="19" bestFit="1" customWidth="1"/>
    <col min="15636" max="15636" width="14.109375" style="19" customWidth="1"/>
    <col min="15637" max="15858" width="9.109375" style="19"/>
    <col min="15859" max="15859" width="23.109375" style="19" customWidth="1"/>
    <col min="15860" max="15861" width="9.109375" style="19"/>
    <col min="15862" max="15862" width="13" style="19" customWidth="1"/>
    <col min="15863" max="15863" width="29.33203125" style="19" customWidth="1"/>
    <col min="15864" max="15866" width="9.109375" style="19"/>
    <col min="15867" max="15867" width="14.6640625" style="19" customWidth="1"/>
    <col min="15868" max="15868" width="13.44140625" style="19" customWidth="1"/>
    <col min="15869" max="15869" width="12.6640625" style="19" customWidth="1"/>
    <col min="15870" max="15870" width="14.109375" style="19" customWidth="1"/>
    <col min="15871" max="15871" width="9.109375" style="19"/>
    <col min="15872" max="15873" width="10.109375" style="19" bestFit="1" customWidth="1"/>
    <col min="15874" max="15875" width="9.33203125" style="19" bestFit="1" customWidth="1"/>
    <col min="15876" max="15882" width="10.109375" style="19" bestFit="1" customWidth="1"/>
    <col min="15883" max="15883" width="9.33203125" style="19" bestFit="1" customWidth="1"/>
    <col min="15884" max="15885" width="10.109375" style="19" bestFit="1" customWidth="1"/>
    <col min="15886" max="15888" width="9.33203125" style="19" bestFit="1" customWidth="1"/>
    <col min="15889" max="15891" width="10.109375" style="19" bestFit="1" customWidth="1"/>
    <col min="15892" max="15892" width="14.109375" style="19" customWidth="1"/>
    <col min="15893" max="16114" width="9.109375" style="19"/>
    <col min="16115" max="16115" width="23.109375" style="19" customWidth="1"/>
    <col min="16116" max="16117" width="9.109375" style="19"/>
    <col min="16118" max="16118" width="13" style="19" customWidth="1"/>
    <col min="16119" max="16119" width="29.33203125" style="19" customWidth="1"/>
    <col min="16120" max="16122" width="9.109375" style="19"/>
    <col min="16123" max="16123" width="14.6640625" style="19" customWidth="1"/>
    <col min="16124" max="16124" width="13.44140625" style="19" customWidth="1"/>
    <col min="16125" max="16125" width="12.6640625" style="19" customWidth="1"/>
    <col min="16126" max="16126" width="14.109375" style="19" customWidth="1"/>
    <col min="16127" max="16127" width="9.109375" style="19"/>
    <col min="16128" max="16129" width="10.109375" style="19" bestFit="1" customWidth="1"/>
    <col min="16130" max="16131" width="9.33203125" style="19" bestFit="1" customWidth="1"/>
    <col min="16132" max="16138" width="10.109375" style="19" bestFit="1" customWidth="1"/>
    <col min="16139" max="16139" width="9.33203125" style="19" bestFit="1" customWidth="1"/>
    <col min="16140" max="16141" width="10.109375" style="19" bestFit="1" customWidth="1"/>
    <col min="16142" max="16144" width="9.33203125" style="19" bestFit="1" customWidth="1"/>
    <col min="16145" max="16147" width="10.109375" style="19" bestFit="1" customWidth="1"/>
    <col min="16148" max="16148" width="14.109375" style="19" customWidth="1"/>
    <col min="16149" max="16384" width="9.109375" style="19"/>
  </cols>
  <sheetData>
    <row r="1" spans="1:22" s="2" customFormat="1" ht="50.25" customHeight="1" thickTop="1" thickBot="1" x14ac:dyDescent="0.35">
      <c r="A1" s="666" t="s">
        <v>270</v>
      </c>
      <c r="B1" s="188" t="s">
        <v>1</v>
      </c>
      <c r="C1" s="188" t="s">
        <v>4</v>
      </c>
      <c r="D1" s="188" t="s">
        <v>219</v>
      </c>
      <c r="E1" s="188" t="s">
        <v>126</v>
      </c>
      <c r="F1" s="189" t="s">
        <v>7</v>
      </c>
      <c r="G1" s="191" t="s">
        <v>8</v>
      </c>
      <c r="H1" s="393" t="s">
        <v>9</v>
      </c>
      <c r="I1" s="394" t="s">
        <v>10</v>
      </c>
      <c r="J1" s="384" t="s">
        <v>11</v>
      </c>
      <c r="K1" s="191" t="s">
        <v>12</v>
      </c>
      <c r="L1" s="395" t="s">
        <v>13</v>
      </c>
      <c r="M1" s="103" t="s">
        <v>14</v>
      </c>
      <c r="N1" s="189" t="s">
        <v>15</v>
      </c>
      <c r="O1" s="189" t="s">
        <v>16</v>
      </c>
      <c r="P1" s="121" t="s">
        <v>51</v>
      </c>
      <c r="Q1" s="191" t="s">
        <v>17</v>
      </c>
      <c r="R1" s="330" t="s">
        <v>18</v>
      </c>
      <c r="S1" s="189" t="s">
        <v>52</v>
      </c>
      <c r="T1" s="373" t="s">
        <v>19</v>
      </c>
      <c r="U1" s="396" t="s">
        <v>150</v>
      </c>
      <c r="V1" s="397" t="s">
        <v>151</v>
      </c>
    </row>
    <row r="2" spans="1:22" s="2" customFormat="1" ht="16.2" thickTop="1" x14ac:dyDescent="0.3">
      <c r="A2" s="36"/>
      <c r="B2" s="45"/>
      <c r="C2" s="827"/>
      <c r="D2" s="827"/>
      <c r="E2" s="255"/>
      <c r="F2" s="255"/>
      <c r="G2" s="418"/>
      <c r="H2" s="416"/>
      <c r="I2" s="437"/>
      <c r="J2" s="437"/>
      <c r="K2" s="112"/>
      <c r="L2" s="421"/>
      <c r="M2" s="429"/>
      <c r="N2" s="42"/>
      <c r="O2" s="122"/>
      <c r="P2" s="112"/>
      <c r="Q2" s="123"/>
      <c r="R2" s="487"/>
      <c r="S2" s="122"/>
      <c r="T2" s="182"/>
      <c r="U2" s="181"/>
      <c r="V2" s="398"/>
    </row>
    <row r="3" spans="1:22" x14ac:dyDescent="0.3">
      <c r="A3" s="24" t="s">
        <v>267</v>
      </c>
      <c r="B3" s="194" t="s">
        <v>182</v>
      </c>
      <c r="C3" s="18">
        <v>304003</v>
      </c>
      <c r="D3" s="194" t="s">
        <v>66</v>
      </c>
      <c r="E3" s="15"/>
      <c r="F3" s="15"/>
      <c r="G3" s="26"/>
      <c r="H3" s="368"/>
      <c r="I3" s="11"/>
      <c r="J3" s="15"/>
      <c r="K3" s="96"/>
      <c r="L3" s="96"/>
      <c r="M3" s="25"/>
      <c r="N3" s="29"/>
      <c r="O3" s="11"/>
      <c r="P3" s="96"/>
      <c r="Q3" s="27"/>
      <c r="R3" s="29"/>
      <c r="S3" s="11"/>
      <c r="T3" s="96"/>
      <c r="U3" s="11"/>
      <c r="V3" s="116"/>
    </row>
    <row r="4" spans="1:22" x14ac:dyDescent="0.3">
      <c r="A4" s="24"/>
      <c r="B4" s="194"/>
      <c r="C4" s="18"/>
      <c r="D4" s="194"/>
      <c r="E4" s="15"/>
      <c r="F4" s="15"/>
      <c r="G4" s="26"/>
      <c r="H4" s="368"/>
      <c r="I4" s="11"/>
      <c r="J4" s="15"/>
      <c r="K4" s="96"/>
      <c r="L4" s="96"/>
      <c r="M4" s="25"/>
      <c r="N4" s="29"/>
      <c r="O4" s="11"/>
      <c r="P4" s="96"/>
      <c r="Q4" s="27"/>
      <c r="R4" s="29"/>
      <c r="S4" s="11"/>
      <c r="T4" s="96"/>
      <c r="U4" s="11"/>
      <c r="V4" s="116"/>
    </row>
    <row r="5" spans="1:22" x14ac:dyDescent="0.3">
      <c r="A5" s="24" t="s">
        <v>417</v>
      </c>
      <c r="B5" s="194" t="s">
        <v>181</v>
      </c>
      <c r="C5" s="18">
        <v>320000</v>
      </c>
      <c r="D5" s="194" t="s">
        <v>66</v>
      </c>
      <c r="E5" s="15"/>
      <c r="F5" s="15"/>
      <c r="G5" s="26"/>
      <c r="H5" s="368"/>
      <c r="I5" s="11"/>
      <c r="J5" s="15"/>
      <c r="K5" s="96"/>
      <c r="L5" s="96"/>
      <c r="M5" s="25"/>
      <c r="N5" s="29"/>
      <c r="O5" s="11"/>
      <c r="P5" s="96"/>
      <c r="Q5" s="27"/>
      <c r="R5" s="29"/>
      <c r="S5" s="11"/>
      <c r="T5" s="96"/>
      <c r="U5" s="11"/>
      <c r="V5" s="116"/>
    </row>
    <row r="6" spans="1:22" x14ac:dyDescent="0.3">
      <c r="A6" s="24"/>
      <c r="B6" s="194"/>
      <c r="C6" s="18"/>
      <c r="D6" s="194"/>
      <c r="E6" s="15"/>
      <c r="F6" s="15"/>
      <c r="G6" s="26"/>
      <c r="H6" s="368"/>
      <c r="I6" s="11"/>
      <c r="J6" s="15"/>
      <c r="K6" s="96"/>
      <c r="L6" s="96"/>
      <c r="M6" s="25"/>
      <c r="N6" s="29"/>
      <c r="O6" s="11"/>
      <c r="P6" s="96"/>
      <c r="Q6" s="27"/>
      <c r="R6" s="29"/>
      <c r="S6" s="11"/>
      <c r="T6" s="96"/>
      <c r="U6" s="11"/>
      <c r="V6" s="116"/>
    </row>
    <row r="7" spans="1:22" ht="16.2" thickBot="1" x14ac:dyDescent="0.35">
      <c r="A7" s="370"/>
      <c r="B7" s="220"/>
      <c r="C7" s="56"/>
      <c r="D7" s="220"/>
      <c r="E7" s="57"/>
      <c r="F7" s="57"/>
      <c r="G7" s="59"/>
      <c r="H7" s="431"/>
      <c r="I7" s="58"/>
      <c r="J7" s="57"/>
      <c r="K7" s="399"/>
      <c r="L7" s="399"/>
      <c r="M7" s="80"/>
      <c r="N7" s="379"/>
      <c r="O7" s="58"/>
      <c r="P7" s="399"/>
      <c r="Q7" s="367"/>
      <c r="R7" s="379"/>
      <c r="S7" s="58"/>
      <c r="T7" s="399"/>
      <c r="U7" s="58"/>
      <c r="V7" s="400"/>
    </row>
    <row r="8" spans="1:22" ht="16.2" thickTop="1" x14ac:dyDescent="0.3">
      <c r="A8" s="197" t="s">
        <v>409</v>
      </c>
      <c r="B8" s="198"/>
      <c r="C8" s="60"/>
      <c r="D8" s="198"/>
      <c r="E8" s="61"/>
      <c r="F8" s="61"/>
      <c r="G8" s="125"/>
      <c r="H8" s="432"/>
      <c r="I8" s="62"/>
      <c r="J8" s="61"/>
      <c r="K8" s="113"/>
      <c r="L8" s="113"/>
      <c r="M8" s="110"/>
      <c r="N8" s="63"/>
      <c r="O8" s="62"/>
      <c r="P8" s="113"/>
      <c r="Q8" s="126"/>
      <c r="R8" s="63"/>
      <c r="S8" s="62"/>
      <c r="T8" s="113"/>
      <c r="U8" s="62"/>
      <c r="V8" s="199"/>
    </row>
    <row r="9" spans="1:22" x14ac:dyDescent="0.3">
      <c r="A9" s="370" t="s">
        <v>416</v>
      </c>
      <c r="B9" s="220"/>
      <c r="C9" s="56"/>
      <c r="D9" s="220"/>
      <c r="E9" s="57"/>
      <c r="F9" s="57"/>
      <c r="G9" s="59"/>
      <c r="H9" s="431"/>
      <c r="I9" s="58"/>
      <c r="J9" s="57"/>
      <c r="K9" s="399"/>
      <c r="L9" s="399"/>
      <c r="M9" s="80"/>
      <c r="N9" s="379"/>
      <c r="O9" s="58"/>
      <c r="P9" s="399"/>
      <c r="Q9" s="367"/>
      <c r="R9" s="379"/>
      <c r="S9" s="58"/>
      <c r="T9" s="399"/>
      <c r="U9" s="58"/>
      <c r="V9" s="400"/>
    </row>
    <row r="10" spans="1:22" ht="16.2" thickBot="1" x14ac:dyDescent="0.35">
      <c r="A10" s="374" t="s">
        <v>423</v>
      </c>
      <c r="B10" s="221"/>
      <c r="C10" s="74"/>
      <c r="D10" s="221"/>
      <c r="E10" s="75"/>
      <c r="F10" s="75"/>
      <c r="G10" s="461"/>
      <c r="H10" s="779"/>
      <c r="I10" s="128"/>
      <c r="J10" s="75"/>
      <c r="K10" s="409"/>
      <c r="L10" s="409"/>
      <c r="M10" s="430"/>
      <c r="N10" s="380"/>
      <c r="O10" s="128"/>
      <c r="P10" s="409"/>
      <c r="Q10" s="481"/>
      <c r="R10" s="380"/>
      <c r="S10" s="128"/>
      <c r="T10" s="409"/>
      <c r="U10" s="128"/>
      <c r="V10" s="586"/>
    </row>
    <row r="11" spans="1:22" ht="16.2" thickTop="1" x14ac:dyDescent="0.3">
      <c r="A11" s="401" t="s">
        <v>422</v>
      </c>
      <c r="B11" s="402"/>
      <c r="C11" s="403"/>
      <c r="D11" s="402"/>
      <c r="E11" s="404"/>
      <c r="F11" s="404"/>
      <c r="G11" s="419"/>
      <c r="H11" s="433"/>
      <c r="I11" s="406"/>
      <c r="J11" s="404"/>
      <c r="K11" s="407"/>
      <c r="L11" s="407"/>
      <c r="M11" s="417"/>
      <c r="N11" s="414"/>
      <c r="O11" s="406"/>
      <c r="P11" s="407"/>
      <c r="Q11" s="488"/>
      <c r="R11" s="414"/>
      <c r="S11" s="406"/>
      <c r="T11" s="407"/>
      <c r="U11" s="406"/>
      <c r="V11" s="408"/>
    </row>
    <row r="12" spans="1:22" ht="16.2" thickBot="1" x14ac:dyDescent="0.35">
      <c r="A12" s="136" t="s">
        <v>420</v>
      </c>
      <c r="B12" s="410"/>
      <c r="C12" s="65"/>
      <c r="D12" s="410"/>
      <c r="E12" s="66"/>
      <c r="F12" s="66"/>
      <c r="G12" s="413"/>
      <c r="H12" s="434"/>
      <c r="I12" s="67"/>
      <c r="J12" s="66"/>
      <c r="K12" s="411"/>
      <c r="L12" s="411"/>
      <c r="M12" s="111"/>
      <c r="N12" s="415"/>
      <c r="O12" s="67"/>
      <c r="P12" s="411"/>
      <c r="Q12" s="383"/>
      <c r="R12" s="415"/>
      <c r="S12" s="67"/>
      <c r="T12" s="411"/>
      <c r="U12" s="67"/>
      <c r="V12" s="412"/>
    </row>
    <row r="13" spans="1:22" ht="16.8" thickTop="1" thickBot="1" x14ac:dyDescent="0.35">
      <c r="A13" s="136" t="s">
        <v>421</v>
      </c>
      <c r="B13" s="410"/>
      <c r="C13" s="65"/>
      <c r="D13" s="410"/>
      <c r="E13" s="66"/>
      <c r="F13" s="66"/>
      <c r="G13" s="413"/>
      <c r="H13" s="635"/>
      <c r="I13" s="411"/>
      <c r="J13" s="378"/>
      <c r="K13" s="411"/>
      <c r="L13" s="411"/>
      <c r="M13" s="111"/>
      <c r="N13" s="415"/>
      <c r="O13" s="67"/>
      <c r="P13" s="411"/>
      <c r="Q13" s="383"/>
      <c r="R13" s="415"/>
      <c r="S13" s="67"/>
      <c r="T13" s="411"/>
      <c r="U13" s="67"/>
      <c r="V13" s="412"/>
    </row>
    <row r="14" spans="1:22" ht="16.8" thickTop="1" thickBot="1" x14ac:dyDescent="0.35">
      <c r="A14" s="200"/>
      <c r="B14" s="201"/>
      <c r="C14" s="202"/>
      <c r="D14" s="201"/>
      <c r="E14" s="115"/>
      <c r="F14" s="115"/>
      <c r="G14" s="89">
        <v>0</v>
      </c>
      <c r="H14" s="114"/>
      <c r="I14" s="127"/>
      <c r="J14" s="127"/>
      <c r="K14" s="636"/>
      <c r="L14" s="482"/>
      <c r="M14" s="328"/>
      <c r="N14" s="102"/>
      <c r="O14" s="99"/>
      <c r="P14" s="203"/>
      <c r="Q14" s="100"/>
      <c r="R14" s="102"/>
      <c r="S14" s="99"/>
      <c r="T14" s="411"/>
      <c r="U14" s="67"/>
      <c r="V14" s="412"/>
    </row>
    <row r="15" spans="1:22" s="2" customFormat="1" ht="16.2" thickTop="1" x14ac:dyDescent="0.3">
      <c r="A15" s="193"/>
      <c r="B15" s="9"/>
      <c r="C15" s="3"/>
      <c r="D15" s="3"/>
      <c r="E15" s="5"/>
      <c r="F15" s="1"/>
      <c r="G15" s="306"/>
      <c r="H15" s="435"/>
      <c r="I15" s="5"/>
      <c r="J15" s="5"/>
      <c r="K15" s="105"/>
      <c r="L15" s="105"/>
      <c r="M15" s="109"/>
      <c r="N15" s="28"/>
      <c r="O15" s="1"/>
      <c r="P15" s="105"/>
      <c r="Q15" s="124"/>
      <c r="R15" s="28"/>
      <c r="S15" s="1"/>
      <c r="T15" s="112"/>
      <c r="U15" s="122"/>
      <c r="V15" s="208"/>
    </row>
    <row r="16" spans="1:22" s="20" customFormat="1" x14ac:dyDescent="0.3">
      <c r="A16" s="368" t="s">
        <v>56</v>
      </c>
      <c r="B16" s="209"/>
      <c r="C16" s="15"/>
      <c r="D16" s="209"/>
      <c r="E16" s="15"/>
      <c r="F16" s="15">
        <f>SUM(F5:F15)</f>
        <v>0</v>
      </c>
      <c r="G16" s="26">
        <f>SUM(G5:G15)</f>
        <v>0</v>
      </c>
      <c r="H16" s="251">
        <f>SUM(H3:H15)</f>
        <v>0</v>
      </c>
      <c r="I16" s="15">
        <f>SUM(I3:I15)</f>
        <v>0</v>
      </c>
      <c r="J16" s="15"/>
      <c r="K16" s="21"/>
      <c r="L16" s="21"/>
      <c r="M16" s="98"/>
      <c r="N16" s="23"/>
      <c r="O16" s="15"/>
      <c r="P16" s="15"/>
      <c r="Q16" s="26"/>
      <c r="R16" s="23"/>
      <c r="S16" s="15"/>
      <c r="T16" s="15"/>
      <c r="U16" s="15"/>
      <c r="V16" s="26"/>
    </row>
    <row r="17" spans="1:22" x14ac:dyDescent="0.3">
      <c r="A17" s="24" t="s">
        <v>29</v>
      </c>
      <c r="B17" s="194"/>
      <c r="C17" s="18"/>
      <c r="D17" s="194"/>
      <c r="E17" s="18"/>
      <c r="F17" s="15">
        <v>0</v>
      </c>
      <c r="G17" s="26">
        <v>0</v>
      </c>
      <c r="H17" s="251">
        <v>0</v>
      </c>
      <c r="I17" s="15">
        <v>0</v>
      </c>
      <c r="J17" s="15"/>
      <c r="K17" s="21"/>
      <c r="L17" s="21"/>
      <c r="M17" s="98"/>
      <c r="N17" s="23"/>
      <c r="O17" s="15"/>
      <c r="P17" s="15"/>
      <c r="Q17" s="26"/>
      <c r="R17" s="23"/>
      <c r="S17" s="15"/>
      <c r="T17" s="15"/>
      <c r="U17" s="15"/>
      <c r="V17" s="26"/>
    </row>
    <row r="18" spans="1:22" x14ac:dyDescent="0.3">
      <c r="A18" s="24" t="s">
        <v>33</v>
      </c>
      <c r="B18" s="194"/>
      <c r="C18" s="18"/>
      <c r="D18" s="194"/>
      <c r="E18" s="18"/>
      <c r="F18" s="15">
        <f>-SUM(F5:F15)</f>
        <v>0</v>
      </c>
      <c r="G18" s="26">
        <v>0</v>
      </c>
      <c r="H18" s="251">
        <v>0</v>
      </c>
      <c r="I18" s="15">
        <v>0</v>
      </c>
      <c r="J18" s="15"/>
      <c r="K18" s="21"/>
      <c r="L18" s="21"/>
      <c r="M18" s="98"/>
      <c r="N18" s="23"/>
      <c r="O18" s="15"/>
      <c r="P18" s="21"/>
      <c r="Q18" s="26"/>
      <c r="R18" s="23"/>
      <c r="S18" s="15"/>
      <c r="T18" s="21"/>
      <c r="U18" s="15"/>
      <c r="V18" s="117"/>
    </row>
    <row r="19" spans="1:22" ht="16.2" thickBot="1" x14ac:dyDescent="0.35">
      <c r="A19" s="650" t="s">
        <v>183</v>
      </c>
      <c r="B19" s="222"/>
      <c r="C19" s="140"/>
      <c r="D19" s="222"/>
      <c r="E19" s="140"/>
      <c r="F19" s="141">
        <v>-30000</v>
      </c>
      <c r="G19" s="335">
        <v>-25000</v>
      </c>
      <c r="H19" s="544">
        <v>0</v>
      </c>
      <c r="I19" s="141">
        <v>0</v>
      </c>
      <c r="J19" s="141"/>
      <c r="K19" s="142"/>
      <c r="L19" s="142"/>
      <c r="M19" s="341"/>
      <c r="N19" s="598"/>
      <c r="O19" s="169"/>
      <c r="P19" s="169"/>
      <c r="Q19" s="170"/>
      <c r="R19" s="545"/>
      <c r="S19" s="169"/>
      <c r="T19" s="169"/>
      <c r="U19" s="169"/>
      <c r="V19" s="170"/>
    </row>
    <row r="20" spans="1:22" s="20" customFormat="1" ht="16.8" thickTop="1" thickBot="1" x14ac:dyDescent="0.35">
      <c r="A20" s="78" t="s">
        <v>30</v>
      </c>
      <c r="B20" s="211"/>
      <c r="C20" s="70"/>
      <c r="D20" s="277"/>
      <c r="E20" s="70"/>
      <c r="F20" s="70">
        <f>SUM(F17:F19)</f>
        <v>-30000</v>
      </c>
      <c r="G20" s="71">
        <f t="shared" ref="G20:V20" si="0">SUM(G17:G19)</f>
        <v>-25000</v>
      </c>
      <c r="H20" s="498">
        <f t="shared" si="0"/>
        <v>0</v>
      </c>
      <c r="I20" s="70">
        <f t="shared" si="0"/>
        <v>0</v>
      </c>
      <c r="J20" s="70">
        <f t="shared" si="0"/>
        <v>0</v>
      </c>
      <c r="K20" s="94">
        <f t="shared" si="0"/>
        <v>0</v>
      </c>
      <c r="L20" s="94">
        <f t="shared" si="0"/>
        <v>0</v>
      </c>
      <c r="M20" s="82">
        <f t="shared" si="0"/>
        <v>0</v>
      </c>
      <c r="N20" s="72">
        <f t="shared" si="0"/>
        <v>0</v>
      </c>
      <c r="O20" s="70">
        <f t="shared" si="0"/>
        <v>0</v>
      </c>
      <c r="P20" s="70">
        <f t="shared" si="0"/>
        <v>0</v>
      </c>
      <c r="Q20" s="71">
        <f t="shared" si="0"/>
        <v>0</v>
      </c>
      <c r="R20" s="72">
        <f t="shared" si="0"/>
        <v>0</v>
      </c>
      <c r="S20" s="70">
        <f t="shared" si="0"/>
        <v>0</v>
      </c>
      <c r="T20" s="70">
        <f t="shared" si="0"/>
        <v>0</v>
      </c>
      <c r="U20" s="70">
        <f t="shared" si="0"/>
        <v>0</v>
      </c>
      <c r="V20" s="71">
        <f t="shared" si="0"/>
        <v>0</v>
      </c>
    </row>
    <row r="21" spans="1:22" ht="16.8" thickTop="1" thickBot="1" x14ac:dyDescent="0.35">
      <c r="A21" s="374"/>
      <c r="B21" s="221"/>
      <c r="C21" s="74"/>
      <c r="D21" s="221"/>
      <c r="E21" s="74"/>
      <c r="F21" s="75"/>
      <c r="G21" s="413"/>
      <c r="H21" s="436"/>
      <c r="I21" s="67"/>
      <c r="J21" s="67"/>
      <c r="K21" s="378"/>
      <c r="L21" s="409"/>
      <c r="M21" s="430"/>
      <c r="N21" s="380"/>
      <c r="O21" s="128"/>
      <c r="P21" s="409"/>
      <c r="Q21" s="481"/>
      <c r="R21" s="415"/>
      <c r="S21" s="128"/>
      <c r="T21" s="108"/>
      <c r="U21" s="75"/>
      <c r="V21" s="212"/>
    </row>
    <row r="22" spans="1:22" s="20" customFormat="1" ht="16.8" thickTop="1" thickBot="1" x14ac:dyDescent="0.35">
      <c r="A22" s="253" t="s">
        <v>136</v>
      </c>
      <c r="B22" s="609"/>
      <c r="C22" s="172"/>
      <c r="D22" s="609"/>
      <c r="E22" s="172">
        <v>10000</v>
      </c>
      <c r="F22" s="172">
        <f t="shared" ref="F22:K22" si="1">SUM(E22+F14-F19)</f>
        <v>40000</v>
      </c>
      <c r="G22" s="171">
        <f t="shared" si="1"/>
        <v>65000</v>
      </c>
      <c r="H22" s="344">
        <f t="shared" si="1"/>
        <v>65000</v>
      </c>
      <c r="I22" s="172">
        <f t="shared" si="1"/>
        <v>65000</v>
      </c>
      <c r="J22" s="172">
        <f t="shared" si="1"/>
        <v>65000</v>
      </c>
      <c r="K22" s="171">
        <f t="shared" si="1"/>
        <v>65000</v>
      </c>
      <c r="L22" s="171">
        <f t="shared" ref="L22:V22" si="2">SUM(K22+L14-L19)</f>
        <v>65000</v>
      </c>
      <c r="M22" s="611">
        <f t="shared" si="2"/>
        <v>65000</v>
      </c>
      <c r="N22" s="651">
        <f t="shared" si="2"/>
        <v>65000</v>
      </c>
      <c r="O22" s="172">
        <f t="shared" si="2"/>
        <v>65000</v>
      </c>
      <c r="P22" s="171">
        <f t="shared" si="2"/>
        <v>65000</v>
      </c>
      <c r="Q22" s="223">
        <f t="shared" si="2"/>
        <v>65000</v>
      </c>
      <c r="R22" s="651">
        <f t="shared" si="2"/>
        <v>65000</v>
      </c>
      <c r="S22" s="172">
        <f t="shared" si="2"/>
        <v>65000</v>
      </c>
      <c r="T22" s="171">
        <f t="shared" si="2"/>
        <v>65000</v>
      </c>
      <c r="U22" s="172">
        <f t="shared" si="2"/>
        <v>65000</v>
      </c>
      <c r="V22" s="652">
        <f t="shared" si="2"/>
        <v>65000</v>
      </c>
    </row>
    <row r="23" spans="1:22" ht="16.2" thickTop="1" x14ac:dyDescent="0.3">
      <c r="A23" s="2"/>
      <c r="B23" s="218"/>
    </row>
    <row r="24" spans="1:22" x14ac:dyDescent="0.3">
      <c r="A24" s="2"/>
      <c r="B24" s="218"/>
    </row>
    <row r="25" spans="1:22" x14ac:dyDescent="0.3">
      <c r="A25" s="2"/>
      <c r="B25" s="218"/>
    </row>
    <row r="26" spans="1:22" x14ac:dyDescent="0.3">
      <c r="A26" s="2"/>
      <c r="B26" s="218"/>
    </row>
    <row r="27" spans="1:22" x14ac:dyDescent="0.3">
      <c r="A27" s="2"/>
      <c r="B27" s="218"/>
    </row>
    <row r="28" spans="1:22" x14ac:dyDescent="0.3">
      <c r="A28" s="2"/>
      <c r="B28" s="218"/>
    </row>
    <row r="29" spans="1:22" x14ac:dyDescent="0.3">
      <c r="A29" s="2"/>
      <c r="B29" s="218"/>
    </row>
    <row r="30" spans="1:22" x14ac:dyDescent="0.3">
      <c r="A30" s="2"/>
      <c r="B30" s="218"/>
    </row>
    <row r="31" spans="1:22" x14ac:dyDescent="0.3">
      <c r="A31" s="2"/>
      <c r="B31" s="218"/>
    </row>
    <row r="32" spans="1:22" x14ac:dyDescent="0.3">
      <c r="A32" s="2"/>
      <c r="B32" s="218"/>
    </row>
    <row r="33" spans="1:2" x14ac:dyDescent="0.3">
      <c r="A33" s="2"/>
      <c r="B33" s="218"/>
    </row>
    <row r="34" spans="1:2" x14ac:dyDescent="0.3">
      <c r="A34" s="2"/>
      <c r="B34" s="218"/>
    </row>
  </sheetData>
  <printOptions horizontalCentered="1"/>
  <pageMargins left="0" right="0" top="0.5" bottom="0" header="0" footer="0"/>
  <pageSetup paperSize="5" scale="65" fitToHeight="2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9A9B4-80D9-4ADF-8E17-20CEA58ED5E4}">
  <sheetPr>
    <pageSetUpPr fitToPage="1"/>
  </sheetPr>
  <dimension ref="A1:T28"/>
  <sheetViews>
    <sheetView topLeftCell="B1" zoomScale="85" zoomScaleNormal="85" workbookViewId="0">
      <selection activeCell="L23" sqref="L23"/>
    </sheetView>
  </sheetViews>
  <sheetFormatPr defaultRowHeight="15.6" x14ac:dyDescent="0.3"/>
  <cols>
    <col min="1" max="1" width="45" style="19" customWidth="1"/>
    <col min="2" max="2" width="13.44140625" style="219" customWidth="1"/>
    <col min="3" max="3" width="14.44140625" style="19" customWidth="1"/>
    <col min="4" max="4" width="19" style="219" customWidth="1"/>
    <col min="5" max="5" width="13.44140625" style="19" customWidth="1"/>
    <col min="6" max="6" width="19.88671875" style="19" customWidth="1"/>
    <col min="7" max="7" width="11.6640625" style="19" customWidth="1"/>
    <col min="8" max="8" width="16.44140625" style="19" customWidth="1"/>
    <col min="9" max="9" width="14.5546875" style="19" customWidth="1"/>
    <col min="10" max="10" width="13.88671875" style="19" customWidth="1"/>
    <col min="11" max="12" width="12.109375" style="19" bestFit="1" customWidth="1"/>
    <col min="13" max="13" width="13.88671875" style="19" customWidth="1"/>
    <col min="14" max="14" width="13.44140625" style="19" customWidth="1"/>
    <col min="15" max="15" width="12.88671875" style="19" customWidth="1"/>
    <col min="16" max="16" width="13.88671875" style="19" customWidth="1"/>
    <col min="17" max="17" width="14.88671875" style="19" customWidth="1"/>
    <col min="18" max="20" width="12" style="20" customWidth="1"/>
    <col min="21" max="240" width="9.109375" style="19"/>
    <col min="241" max="241" width="23.109375" style="19" customWidth="1"/>
    <col min="242" max="243" width="9.109375" style="19"/>
    <col min="244" max="244" width="13" style="19" customWidth="1"/>
    <col min="245" max="245" width="29.33203125" style="19" customWidth="1"/>
    <col min="246" max="248" width="9.109375" style="19"/>
    <col min="249" max="249" width="14.6640625" style="19" customWidth="1"/>
    <col min="250" max="250" width="13.44140625" style="19" customWidth="1"/>
    <col min="251" max="251" width="12.6640625" style="19" customWidth="1"/>
    <col min="252" max="252" width="14.109375" style="19" customWidth="1"/>
    <col min="253" max="253" width="9.109375" style="19"/>
    <col min="254" max="255" width="10.109375" style="19" bestFit="1" customWidth="1"/>
    <col min="256" max="257" width="9.33203125" style="19" bestFit="1" customWidth="1"/>
    <col min="258" max="264" width="10.109375" style="19" bestFit="1" customWidth="1"/>
    <col min="265" max="265" width="9.33203125" style="19" bestFit="1" customWidth="1"/>
    <col min="266" max="267" width="10.109375" style="19" bestFit="1" customWidth="1"/>
    <col min="268" max="270" width="9.33203125" style="19" bestFit="1" customWidth="1"/>
    <col min="271" max="273" width="10.109375" style="19" bestFit="1" customWidth="1"/>
    <col min="274" max="274" width="14.109375" style="19" customWidth="1"/>
    <col min="275" max="496" width="9.109375" style="19"/>
    <col min="497" max="497" width="23.109375" style="19" customWidth="1"/>
    <col min="498" max="499" width="9.109375" style="19"/>
    <col min="500" max="500" width="13" style="19" customWidth="1"/>
    <col min="501" max="501" width="29.33203125" style="19" customWidth="1"/>
    <col min="502" max="504" width="9.109375" style="19"/>
    <col min="505" max="505" width="14.6640625" style="19" customWidth="1"/>
    <col min="506" max="506" width="13.44140625" style="19" customWidth="1"/>
    <col min="507" max="507" width="12.6640625" style="19" customWidth="1"/>
    <col min="508" max="508" width="14.109375" style="19" customWidth="1"/>
    <col min="509" max="509" width="9.109375" style="19"/>
    <col min="510" max="511" width="10.109375" style="19" bestFit="1" customWidth="1"/>
    <col min="512" max="513" width="9.33203125" style="19" bestFit="1" customWidth="1"/>
    <col min="514" max="520" width="10.109375" style="19" bestFit="1" customWidth="1"/>
    <col min="521" max="521" width="9.33203125" style="19" bestFit="1" customWidth="1"/>
    <col min="522" max="523" width="10.109375" style="19" bestFit="1" customWidth="1"/>
    <col min="524" max="526" width="9.33203125" style="19" bestFit="1" customWidth="1"/>
    <col min="527" max="529" width="10.109375" style="19" bestFit="1" customWidth="1"/>
    <col min="530" max="530" width="14.109375" style="19" customWidth="1"/>
    <col min="531" max="752" width="9.109375" style="19"/>
    <col min="753" max="753" width="23.109375" style="19" customWidth="1"/>
    <col min="754" max="755" width="9.109375" style="19"/>
    <col min="756" max="756" width="13" style="19" customWidth="1"/>
    <col min="757" max="757" width="29.33203125" style="19" customWidth="1"/>
    <col min="758" max="760" width="9.109375" style="19"/>
    <col min="761" max="761" width="14.6640625" style="19" customWidth="1"/>
    <col min="762" max="762" width="13.44140625" style="19" customWidth="1"/>
    <col min="763" max="763" width="12.6640625" style="19" customWidth="1"/>
    <col min="764" max="764" width="14.109375" style="19" customWidth="1"/>
    <col min="765" max="765" width="9.109375" style="19"/>
    <col min="766" max="767" width="10.109375" style="19" bestFit="1" customWidth="1"/>
    <col min="768" max="769" width="9.33203125" style="19" bestFit="1" customWidth="1"/>
    <col min="770" max="776" width="10.109375" style="19" bestFit="1" customWidth="1"/>
    <col min="777" max="777" width="9.33203125" style="19" bestFit="1" customWidth="1"/>
    <col min="778" max="779" width="10.109375" style="19" bestFit="1" customWidth="1"/>
    <col min="780" max="782" width="9.33203125" style="19" bestFit="1" customWidth="1"/>
    <col min="783" max="785" width="10.109375" style="19" bestFit="1" customWidth="1"/>
    <col min="786" max="786" width="14.109375" style="19" customWidth="1"/>
    <col min="787" max="1008" width="9.109375" style="19"/>
    <col min="1009" max="1009" width="23.109375" style="19" customWidth="1"/>
    <col min="1010" max="1011" width="9.109375" style="19"/>
    <col min="1012" max="1012" width="13" style="19" customWidth="1"/>
    <col min="1013" max="1013" width="29.33203125" style="19" customWidth="1"/>
    <col min="1014" max="1016" width="9.109375" style="19"/>
    <col min="1017" max="1017" width="14.6640625" style="19" customWidth="1"/>
    <col min="1018" max="1018" width="13.44140625" style="19" customWidth="1"/>
    <col min="1019" max="1019" width="12.6640625" style="19" customWidth="1"/>
    <col min="1020" max="1020" width="14.109375" style="19" customWidth="1"/>
    <col min="1021" max="1021" width="9.109375" style="19"/>
    <col min="1022" max="1023" width="10.109375" style="19" bestFit="1" customWidth="1"/>
    <col min="1024" max="1025" width="9.33203125" style="19" bestFit="1" customWidth="1"/>
    <col min="1026" max="1032" width="10.109375" style="19" bestFit="1" customWidth="1"/>
    <col min="1033" max="1033" width="9.33203125" style="19" bestFit="1" customWidth="1"/>
    <col min="1034" max="1035" width="10.109375" style="19" bestFit="1" customWidth="1"/>
    <col min="1036" max="1038" width="9.33203125" style="19" bestFit="1" customWidth="1"/>
    <col min="1039" max="1041" width="10.109375" style="19" bestFit="1" customWidth="1"/>
    <col min="1042" max="1042" width="14.109375" style="19" customWidth="1"/>
    <col min="1043" max="1264" width="9.109375" style="19"/>
    <col min="1265" max="1265" width="23.109375" style="19" customWidth="1"/>
    <col min="1266" max="1267" width="9.109375" style="19"/>
    <col min="1268" max="1268" width="13" style="19" customWidth="1"/>
    <col min="1269" max="1269" width="29.33203125" style="19" customWidth="1"/>
    <col min="1270" max="1272" width="9.109375" style="19"/>
    <col min="1273" max="1273" width="14.6640625" style="19" customWidth="1"/>
    <col min="1274" max="1274" width="13.44140625" style="19" customWidth="1"/>
    <col min="1275" max="1275" width="12.6640625" style="19" customWidth="1"/>
    <col min="1276" max="1276" width="14.109375" style="19" customWidth="1"/>
    <col min="1277" max="1277" width="9.109375" style="19"/>
    <col min="1278" max="1279" width="10.109375" style="19" bestFit="1" customWidth="1"/>
    <col min="1280" max="1281" width="9.33203125" style="19" bestFit="1" customWidth="1"/>
    <col min="1282" max="1288" width="10.109375" style="19" bestFit="1" customWidth="1"/>
    <col min="1289" max="1289" width="9.33203125" style="19" bestFit="1" customWidth="1"/>
    <col min="1290" max="1291" width="10.109375" style="19" bestFit="1" customWidth="1"/>
    <col min="1292" max="1294" width="9.33203125" style="19" bestFit="1" customWidth="1"/>
    <col min="1295" max="1297" width="10.109375" style="19" bestFit="1" customWidth="1"/>
    <col min="1298" max="1298" width="14.109375" style="19" customWidth="1"/>
    <col min="1299" max="1520" width="9.109375" style="19"/>
    <col min="1521" max="1521" width="23.109375" style="19" customWidth="1"/>
    <col min="1522" max="1523" width="9.109375" style="19"/>
    <col min="1524" max="1524" width="13" style="19" customWidth="1"/>
    <col min="1525" max="1525" width="29.33203125" style="19" customWidth="1"/>
    <col min="1526" max="1528" width="9.109375" style="19"/>
    <col min="1529" max="1529" width="14.6640625" style="19" customWidth="1"/>
    <col min="1530" max="1530" width="13.44140625" style="19" customWidth="1"/>
    <col min="1531" max="1531" width="12.6640625" style="19" customWidth="1"/>
    <col min="1532" max="1532" width="14.109375" style="19" customWidth="1"/>
    <col min="1533" max="1533" width="9.109375" style="19"/>
    <col min="1534" max="1535" width="10.109375" style="19" bestFit="1" customWidth="1"/>
    <col min="1536" max="1537" width="9.33203125" style="19" bestFit="1" customWidth="1"/>
    <col min="1538" max="1544" width="10.109375" style="19" bestFit="1" customWidth="1"/>
    <col min="1545" max="1545" width="9.33203125" style="19" bestFit="1" customWidth="1"/>
    <col min="1546" max="1547" width="10.109375" style="19" bestFit="1" customWidth="1"/>
    <col min="1548" max="1550" width="9.33203125" style="19" bestFit="1" customWidth="1"/>
    <col min="1551" max="1553" width="10.109375" style="19" bestFit="1" customWidth="1"/>
    <col min="1554" max="1554" width="14.109375" style="19" customWidth="1"/>
    <col min="1555" max="1776" width="9.109375" style="19"/>
    <col min="1777" max="1777" width="23.109375" style="19" customWidth="1"/>
    <col min="1778" max="1779" width="9.109375" style="19"/>
    <col min="1780" max="1780" width="13" style="19" customWidth="1"/>
    <col min="1781" max="1781" width="29.33203125" style="19" customWidth="1"/>
    <col min="1782" max="1784" width="9.109375" style="19"/>
    <col min="1785" max="1785" width="14.6640625" style="19" customWidth="1"/>
    <col min="1786" max="1786" width="13.44140625" style="19" customWidth="1"/>
    <col min="1787" max="1787" width="12.6640625" style="19" customWidth="1"/>
    <col min="1788" max="1788" width="14.109375" style="19" customWidth="1"/>
    <col min="1789" max="1789" width="9.109375" style="19"/>
    <col min="1790" max="1791" width="10.109375" style="19" bestFit="1" customWidth="1"/>
    <col min="1792" max="1793" width="9.33203125" style="19" bestFit="1" customWidth="1"/>
    <col min="1794" max="1800" width="10.109375" style="19" bestFit="1" customWidth="1"/>
    <col min="1801" max="1801" width="9.33203125" style="19" bestFit="1" customWidth="1"/>
    <col min="1802" max="1803" width="10.109375" style="19" bestFit="1" customWidth="1"/>
    <col min="1804" max="1806" width="9.33203125" style="19" bestFit="1" customWidth="1"/>
    <col min="1807" max="1809" width="10.109375" style="19" bestFit="1" customWidth="1"/>
    <col min="1810" max="1810" width="14.109375" style="19" customWidth="1"/>
    <col min="1811" max="2032" width="9.109375" style="19"/>
    <col min="2033" max="2033" width="23.109375" style="19" customWidth="1"/>
    <col min="2034" max="2035" width="9.109375" style="19"/>
    <col min="2036" max="2036" width="13" style="19" customWidth="1"/>
    <col min="2037" max="2037" width="29.33203125" style="19" customWidth="1"/>
    <col min="2038" max="2040" width="9.109375" style="19"/>
    <col min="2041" max="2041" width="14.6640625" style="19" customWidth="1"/>
    <col min="2042" max="2042" width="13.44140625" style="19" customWidth="1"/>
    <col min="2043" max="2043" width="12.6640625" style="19" customWidth="1"/>
    <col min="2044" max="2044" width="14.109375" style="19" customWidth="1"/>
    <col min="2045" max="2045" width="9.109375" style="19"/>
    <col min="2046" max="2047" width="10.109375" style="19" bestFit="1" customWidth="1"/>
    <col min="2048" max="2049" width="9.33203125" style="19" bestFit="1" customWidth="1"/>
    <col min="2050" max="2056" width="10.109375" style="19" bestFit="1" customWidth="1"/>
    <col min="2057" max="2057" width="9.33203125" style="19" bestFit="1" customWidth="1"/>
    <col min="2058" max="2059" width="10.109375" style="19" bestFit="1" customWidth="1"/>
    <col min="2060" max="2062" width="9.33203125" style="19" bestFit="1" customWidth="1"/>
    <col min="2063" max="2065" width="10.109375" style="19" bestFit="1" customWidth="1"/>
    <col min="2066" max="2066" width="14.109375" style="19" customWidth="1"/>
    <col min="2067" max="2288" width="9.109375" style="19"/>
    <col min="2289" max="2289" width="23.109375" style="19" customWidth="1"/>
    <col min="2290" max="2291" width="9.109375" style="19"/>
    <col min="2292" max="2292" width="13" style="19" customWidth="1"/>
    <col min="2293" max="2293" width="29.33203125" style="19" customWidth="1"/>
    <col min="2294" max="2296" width="9.109375" style="19"/>
    <col min="2297" max="2297" width="14.6640625" style="19" customWidth="1"/>
    <col min="2298" max="2298" width="13.44140625" style="19" customWidth="1"/>
    <col min="2299" max="2299" width="12.6640625" style="19" customWidth="1"/>
    <col min="2300" max="2300" width="14.109375" style="19" customWidth="1"/>
    <col min="2301" max="2301" width="9.109375" style="19"/>
    <col min="2302" max="2303" width="10.109375" style="19" bestFit="1" customWidth="1"/>
    <col min="2304" max="2305" width="9.33203125" style="19" bestFit="1" customWidth="1"/>
    <col min="2306" max="2312" width="10.109375" style="19" bestFit="1" customWidth="1"/>
    <col min="2313" max="2313" width="9.33203125" style="19" bestFit="1" customWidth="1"/>
    <col min="2314" max="2315" width="10.109375" style="19" bestFit="1" customWidth="1"/>
    <col min="2316" max="2318" width="9.33203125" style="19" bestFit="1" customWidth="1"/>
    <col min="2319" max="2321" width="10.109375" style="19" bestFit="1" customWidth="1"/>
    <col min="2322" max="2322" width="14.109375" style="19" customWidth="1"/>
    <col min="2323" max="2544" width="9.109375" style="19"/>
    <col min="2545" max="2545" width="23.109375" style="19" customWidth="1"/>
    <col min="2546" max="2547" width="9.109375" style="19"/>
    <col min="2548" max="2548" width="13" style="19" customWidth="1"/>
    <col min="2549" max="2549" width="29.33203125" style="19" customWidth="1"/>
    <col min="2550" max="2552" width="9.109375" style="19"/>
    <col min="2553" max="2553" width="14.6640625" style="19" customWidth="1"/>
    <col min="2554" max="2554" width="13.44140625" style="19" customWidth="1"/>
    <col min="2555" max="2555" width="12.6640625" style="19" customWidth="1"/>
    <col min="2556" max="2556" width="14.109375" style="19" customWidth="1"/>
    <col min="2557" max="2557" width="9.109375" style="19"/>
    <col min="2558" max="2559" width="10.109375" style="19" bestFit="1" customWidth="1"/>
    <col min="2560" max="2561" width="9.33203125" style="19" bestFit="1" customWidth="1"/>
    <col min="2562" max="2568" width="10.109375" style="19" bestFit="1" customWidth="1"/>
    <col min="2569" max="2569" width="9.33203125" style="19" bestFit="1" customWidth="1"/>
    <col min="2570" max="2571" width="10.109375" style="19" bestFit="1" customWidth="1"/>
    <col min="2572" max="2574" width="9.33203125" style="19" bestFit="1" customWidth="1"/>
    <col min="2575" max="2577" width="10.109375" style="19" bestFit="1" customWidth="1"/>
    <col min="2578" max="2578" width="14.109375" style="19" customWidth="1"/>
    <col min="2579" max="2800" width="9.109375" style="19"/>
    <col min="2801" max="2801" width="23.109375" style="19" customWidth="1"/>
    <col min="2802" max="2803" width="9.109375" style="19"/>
    <col min="2804" max="2804" width="13" style="19" customWidth="1"/>
    <col min="2805" max="2805" width="29.33203125" style="19" customWidth="1"/>
    <col min="2806" max="2808" width="9.109375" style="19"/>
    <col min="2809" max="2809" width="14.6640625" style="19" customWidth="1"/>
    <col min="2810" max="2810" width="13.44140625" style="19" customWidth="1"/>
    <col min="2811" max="2811" width="12.6640625" style="19" customWidth="1"/>
    <col min="2812" max="2812" width="14.109375" style="19" customWidth="1"/>
    <col min="2813" max="2813" width="9.109375" style="19"/>
    <col min="2814" max="2815" width="10.109375" style="19" bestFit="1" customWidth="1"/>
    <col min="2816" max="2817" width="9.33203125" style="19" bestFit="1" customWidth="1"/>
    <col min="2818" max="2824" width="10.109375" style="19" bestFit="1" customWidth="1"/>
    <col min="2825" max="2825" width="9.33203125" style="19" bestFit="1" customWidth="1"/>
    <col min="2826" max="2827" width="10.109375" style="19" bestFit="1" customWidth="1"/>
    <col min="2828" max="2830" width="9.33203125" style="19" bestFit="1" customWidth="1"/>
    <col min="2831" max="2833" width="10.109375" style="19" bestFit="1" customWidth="1"/>
    <col min="2834" max="2834" width="14.109375" style="19" customWidth="1"/>
    <col min="2835" max="3056" width="9.109375" style="19"/>
    <col min="3057" max="3057" width="23.109375" style="19" customWidth="1"/>
    <col min="3058" max="3059" width="9.109375" style="19"/>
    <col min="3060" max="3060" width="13" style="19" customWidth="1"/>
    <col min="3061" max="3061" width="29.33203125" style="19" customWidth="1"/>
    <col min="3062" max="3064" width="9.109375" style="19"/>
    <col min="3065" max="3065" width="14.6640625" style="19" customWidth="1"/>
    <col min="3066" max="3066" width="13.44140625" style="19" customWidth="1"/>
    <col min="3067" max="3067" width="12.6640625" style="19" customWidth="1"/>
    <col min="3068" max="3068" width="14.109375" style="19" customWidth="1"/>
    <col min="3069" max="3069" width="9.109375" style="19"/>
    <col min="3070" max="3071" width="10.109375" style="19" bestFit="1" customWidth="1"/>
    <col min="3072" max="3073" width="9.33203125" style="19" bestFit="1" customWidth="1"/>
    <col min="3074" max="3080" width="10.109375" style="19" bestFit="1" customWidth="1"/>
    <col min="3081" max="3081" width="9.33203125" style="19" bestFit="1" customWidth="1"/>
    <col min="3082" max="3083" width="10.109375" style="19" bestFit="1" customWidth="1"/>
    <col min="3084" max="3086" width="9.33203125" style="19" bestFit="1" customWidth="1"/>
    <col min="3087" max="3089" width="10.109375" style="19" bestFit="1" customWidth="1"/>
    <col min="3090" max="3090" width="14.109375" style="19" customWidth="1"/>
    <col min="3091" max="3312" width="9.109375" style="19"/>
    <col min="3313" max="3313" width="23.109375" style="19" customWidth="1"/>
    <col min="3314" max="3315" width="9.109375" style="19"/>
    <col min="3316" max="3316" width="13" style="19" customWidth="1"/>
    <col min="3317" max="3317" width="29.33203125" style="19" customWidth="1"/>
    <col min="3318" max="3320" width="9.109375" style="19"/>
    <col min="3321" max="3321" width="14.6640625" style="19" customWidth="1"/>
    <col min="3322" max="3322" width="13.44140625" style="19" customWidth="1"/>
    <col min="3323" max="3323" width="12.6640625" style="19" customWidth="1"/>
    <col min="3324" max="3324" width="14.109375" style="19" customWidth="1"/>
    <col min="3325" max="3325" width="9.109375" style="19"/>
    <col min="3326" max="3327" width="10.109375" style="19" bestFit="1" customWidth="1"/>
    <col min="3328" max="3329" width="9.33203125" style="19" bestFit="1" customWidth="1"/>
    <col min="3330" max="3336" width="10.109375" style="19" bestFit="1" customWidth="1"/>
    <col min="3337" max="3337" width="9.33203125" style="19" bestFit="1" customWidth="1"/>
    <col min="3338" max="3339" width="10.109375" style="19" bestFit="1" customWidth="1"/>
    <col min="3340" max="3342" width="9.33203125" style="19" bestFit="1" customWidth="1"/>
    <col min="3343" max="3345" width="10.109375" style="19" bestFit="1" customWidth="1"/>
    <col min="3346" max="3346" width="14.109375" style="19" customWidth="1"/>
    <col min="3347" max="3568" width="9.109375" style="19"/>
    <col min="3569" max="3569" width="23.109375" style="19" customWidth="1"/>
    <col min="3570" max="3571" width="9.109375" style="19"/>
    <col min="3572" max="3572" width="13" style="19" customWidth="1"/>
    <col min="3573" max="3573" width="29.33203125" style="19" customWidth="1"/>
    <col min="3574" max="3576" width="9.109375" style="19"/>
    <col min="3577" max="3577" width="14.6640625" style="19" customWidth="1"/>
    <col min="3578" max="3578" width="13.44140625" style="19" customWidth="1"/>
    <col min="3579" max="3579" width="12.6640625" style="19" customWidth="1"/>
    <col min="3580" max="3580" width="14.109375" style="19" customWidth="1"/>
    <col min="3581" max="3581" width="9.109375" style="19"/>
    <col min="3582" max="3583" width="10.109375" style="19" bestFit="1" customWidth="1"/>
    <col min="3584" max="3585" width="9.33203125" style="19" bestFit="1" customWidth="1"/>
    <col min="3586" max="3592" width="10.109375" style="19" bestFit="1" customWidth="1"/>
    <col min="3593" max="3593" width="9.33203125" style="19" bestFit="1" customWidth="1"/>
    <col min="3594" max="3595" width="10.109375" style="19" bestFit="1" customWidth="1"/>
    <col min="3596" max="3598" width="9.33203125" style="19" bestFit="1" customWidth="1"/>
    <col min="3599" max="3601" width="10.109375" style="19" bestFit="1" customWidth="1"/>
    <col min="3602" max="3602" width="14.109375" style="19" customWidth="1"/>
    <col min="3603" max="3824" width="9.109375" style="19"/>
    <col min="3825" max="3825" width="23.109375" style="19" customWidth="1"/>
    <col min="3826" max="3827" width="9.109375" style="19"/>
    <col min="3828" max="3828" width="13" style="19" customWidth="1"/>
    <col min="3829" max="3829" width="29.33203125" style="19" customWidth="1"/>
    <col min="3830" max="3832" width="9.109375" style="19"/>
    <col min="3833" max="3833" width="14.6640625" style="19" customWidth="1"/>
    <col min="3834" max="3834" width="13.44140625" style="19" customWidth="1"/>
    <col min="3835" max="3835" width="12.6640625" style="19" customWidth="1"/>
    <col min="3836" max="3836" width="14.109375" style="19" customWidth="1"/>
    <col min="3837" max="3837" width="9.109375" style="19"/>
    <col min="3838" max="3839" width="10.109375" style="19" bestFit="1" customWidth="1"/>
    <col min="3840" max="3841" width="9.33203125" style="19" bestFit="1" customWidth="1"/>
    <col min="3842" max="3848" width="10.109375" style="19" bestFit="1" customWidth="1"/>
    <col min="3849" max="3849" width="9.33203125" style="19" bestFit="1" customWidth="1"/>
    <col min="3850" max="3851" width="10.109375" style="19" bestFit="1" customWidth="1"/>
    <col min="3852" max="3854" width="9.33203125" style="19" bestFit="1" customWidth="1"/>
    <col min="3855" max="3857" width="10.109375" style="19" bestFit="1" customWidth="1"/>
    <col min="3858" max="3858" width="14.109375" style="19" customWidth="1"/>
    <col min="3859" max="4080" width="9.109375" style="19"/>
    <col min="4081" max="4081" width="23.109375" style="19" customWidth="1"/>
    <col min="4082" max="4083" width="9.109375" style="19"/>
    <col min="4084" max="4084" width="13" style="19" customWidth="1"/>
    <col min="4085" max="4085" width="29.33203125" style="19" customWidth="1"/>
    <col min="4086" max="4088" width="9.109375" style="19"/>
    <col min="4089" max="4089" width="14.6640625" style="19" customWidth="1"/>
    <col min="4090" max="4090" width="13.44140625" style="19" customWidth="1"/>
    <col min="4091" max="4091" width="12.6640625" style="19" customWidth="1"/>
    <col min="4092" max="4092" width="14.109375" style="19" customWidth="1"/>
    <col min="4093" max="4093" width="9.109375" style="19"/>
    <col min="4094" max="4095" width="10.109375" style="19" bestFit="1" customWidth="1"/>
    <col min="4096" max="4097" width="9.33203125" style="19" bestFit="1" customWidth="1"/>
    <col min="4098" max="4104" width="10.109375" style="19" bestFit="1" customWidth="1"/>
    <col min="4105" max="4105" width="9.33203125" style="19" bestFit="1" customWidth="1"/>
    <col min="4106" max="4107" width="10.109375" style="19" bestFit="1" customWidth="1"/>
    <col min="4108" max="4110" width="9.33203125" style="19" bestFit="1" customWidth="1"/>
    <col min="4111" max="4113" width="10.109375" style="19" bestFit="1" customWidth="1"/>
    <col min="4114" max="4114" width="14.109375" style="19" customWidth="1"/>
    <col min="4115" max="4336" width="9.109375" style="19"/>
    <col min="4337" max="4337" width="23.109375" style="19" customWidth="1"/>
    <col min="4338" max="4339" width="9.109375" style="19"/>
    <col min="4340" max="4340" width="13" style="19" customWidth="1"/>
    <col min="4341" max="4341" width="29.33203125" style="19" customWidth="1"/>
    <col min="4342" max="4344" width="9.109375" style="19"/>
    <col min="4345" max="4345" width="14.6640625" style="19" customWidth="1"/>
    <col min="4346" max="4346" width="13.44140625" style="19" customWidth="1"/>
    <col min="4347" max="4347" width="12.6640625" style="19" customWidth="1"/>
    <col min="4348" max="4348" width="14.109375" style="19" customWidth="1"/>
    <col min="4349" max="4349" width="9.109375" style="19"/>
    <col min="4350" max="4351" width="10.109375" style="19" bestFit="1" customWidth="1"/>
    <col min="4352" max="4353" width="9.33203125" style="19" bestFit="1" customWidth="1"/>
    <col min="4354" max="4360" width="10.109375" style="19" bestFit="1" customWidth="1"/>
    <col min="4361" max="4361" width="9.33203125" style="19" bestFit="1" customWidth="1"/>
    <col min="4362" max="4363" width="10.109375" style="19" bestFit="1" customWidth="1"/>
    <col min="4364" max="4366" width="9.33203125" style="19" bestFit="1" customWidth="1"/>
    <col min="4367" max="4369" width="10.109375" style="19" bestFit="1" customWidth="1"/>
    <col min="4370" max="4370" width="14.109375" style="19" customWidth="1"/>
    <col min="4371" max="4592" width="9.109375" style="19"/>
    <col min="4593" max="4593" width="23.109375" style="19" customWidth="1"/>
    <col min="4594" max="4595" width="9.109375" style="19"/>
    <col min="4596" max="4596" width="13" style="19" customWidth="1"/>
    <col min="4597" max="4597" width="29.33203125" style="19" customWidth="1"/>
    <col min="4598" max="4600" width="9.109375" style="19"/>
    <col min="4601" max="4601" width="14.6640625" style="19" customWidth="1"/>
    <col min="4602" max="4602" width="13.44140625" style="19" customWidth="1"/>
    <col min="4603" max="4603" width="12.6640625" style="19" customWidth="1"/>
    <col min="4604" max="4604" width="14.109375" style="19" customWidth="1"/>
    <col min="4605" max="4605" width="9.109375" style="19"/>
    <col min="4606" max="4607" width="10.109375" style="19" bestFit="1" customWidth="1"/>
    <col min="4608" max="4609" width="9.33203125" style="19" bestFit="1" customWidth="1"/>
    <col min="4610" max="4616" width="10.109375" style="19" bestFit="1" customWidth="1"/>
    <col min="4617" max="4617" width="9.33203125" style="19" bestFit="1" customWidth="1"/>
    <col min="4618" max="4619" width="10.109375" style="19" bestFit="1" customWidth="1"/>
    <col min="4620" max="4622" width="9.33203125" style="19" bestFit="1" customWidth="1"/>
    <col min="4623" max="4625" width="10.109375" style="19" bestFit="1" customWidth="1"/>
    <col min="4626" max="4626" width="14.109375" style="19" customWidth="1"/>
    <col min="4627" max="4848" width="9.109375" style="19"/>
    <col min="4849" max="4849" width="23.109375" style="19" customWidth="1"/>
    <col min="4850" max="4851" width="9.109375" style="19"/>
    <col min="4852" max="4852" width="13" style="19" customWidth="1"/>
    <col min="4853" max="4853" width="29.33203125" style="19" customWidth="1"/>
    <col min="4854" max="4856" width="9.109375" style="19"/>
    <col min="4857" max="4857" width="14.6640625" style="19" customWidth="1"/>
    <col min="4858" max="4858" width="13.44140625" style="19" customWidth="1"/>
    <col min="4859" max="4859" width="12.6640625" style="19" customWidth="1"/>
    <col min="4860" max="4860" width="14.109375" style="19" customWidth="1"/>
    <col min="4861" max="4861" width="9.109375" style="19"/>
    <col min="4862" max="4863" width="10.109375" style="19" bestFit="1" customWidth="1"/>
    <col min="4864" max="4865" width="9.33203125" style="19" bestFit="1" customWidth="1"/>
    <col min="4866" max="4872" width="10.109375" style="19" bestFit="1" customWidth="1"/>
    <col min="4873" max="4873" width="9.33203125" style="19" bestFit="1" customWidth="1"/>
    <col min="4874" max="4875" width="10.109375" style="19" bestFit="1" customWidth="1"/>
    <col min="4876" max="4878" width="9.33203125" style="19" bestFit="1" customWidth="1"/>
    <col min="4879" max="4881" width="10.109375" style="19" bestFit="1" customWidth="1"/>
    <col min="4882" max="4882" width="14.109375" style="19" customWidth="1"/>
    <col min="4883" max="5104" width="9.109375" style="19"/>
    <col min="5105" max="5105" width="23.109375" style="19" customWidth="1"/>
    <col min="5106" max="5107" width="9.109375" style="19"/>
    <col min="5108" max="5108" width="13" style="19" customWidth="1"/>
    <col min="5109" max="5109" width="29.33203125" style="19" customWidth="1"/>
    <col min="5110" max="5112" width="9.109375" style="19"/>
    <col min="5113" max="5113" width="14.6640625" style="19" customWidth="1"/>
    <col min="5114" max="5114" width="13.44140625" style="19" customWidth="1"/>
    <col min="5115" max="5115" width="12.6640625" style="19" customWidth="1"/>
    <col min="5116" max="5116" width="14.109375" style="19" customWidth="1"/>
    <col min="5117" max="5117" width="9.109375" style="19"/>
    <col min="5118" max="5119" width="10.109375" style="19" bestFit="1" customWidth="1"/>
    <col min="5120" max="5121" width="9.33203125" style="19" bestFit="1" customWidth="1"/>
    <col min="5122" max="5128" width="10.109375" style="19" bestFit="1" customWidth="1"/>
    <col min="5129" max="5129" width="9.33203125" style="19" bestFit="1" customWidth="1"/>
    <col min="5130" max="5131" width="10.109375" style="19" bestFit="1" customWidth="1"/>
    <col min="5132" max="5134" width="9.33203125" style="19" bestFit="1" customWidth="1"/>
    <col min="5135" max="5137" width="10.109375" style="19" bestFit="1" customWidth="1"/>
    <col min="5138" max="5138" width="14.109375" style="19" customWidth="1"/>
    <col min="5139" max="5360" width="9.109375" style="19"/>
    <col min="5361" max="5361" width="23.109375" style="19" customWidth="1"/>
    <col min="5362" max="5363" width="9.109375" style="19"/>
    <col min="5364" max="5364" width="13" style="19" customWidth="1"/>
    <col min="5365" max="5365" width="29.33203125" style="19" customWidth="1"/>
    <col min="5366" max="5368" width="9.109375" style="19"/>
    <col min="5369" max="5369" width="14.6640625" style="19" customWidth="1"/>
    <col min="5370" max="5370" width="13.44140625" style="19" customWidth="1"/>
    <col min="5371" max="5371" width="12.6640625" style="19" customWidth="1"/>
    <col min="5372" max="5372" width="14.109375" style="19" customWidth="1"/>
    <col min="5373" max="5373" width="9.109375" style="19"/>
    <col min="5374" max="5375" width="10.109375" style="19" bestFit="1" customWidth="1"/>
    <col min="5376" max="5377" width="9.33203125" style="19" bestFit="1" customWidth="1"/>
    <col min="5378" max="5384" width="10.109375" style="19" bestFit="1" customWidth="1"/>
    <col min="5385" max="5385" width="9.33203125" style="19" bestFit="1" customWidth="1"/>
    <col min="5386" max="5387" width="10.109375" style="19" bestFit="1" customWidth="1"/>
    <col min="5388" max="5390" width="9.33203125" style="19" bestFit="1" customWidth="1"/>
    <col min="5391" max="5393" width="10.109375" style="19" bestFit="1" customWidth="1"/>
    <col min="5394" max="5394" width="14.109375" style="19" customWidth="1"/>
    <col min="5395" max="5616" width="9.109375" style="19"/>
    <col min="5617" max="5617" width="23.109375" style="19" customWidth="1"/>
    <col min="5618" max="5619" width="9.109375" style="19"/>
    <col min="5620" max="5620" width="13" style="19" customWidth="1"/>
    <col min="5621" max="5621" width="29.33203125" style="19" customWidth="1"/>
    <col min="5622" max="5624" width="9.109375" style="19"/>
    <col min="5625" max="5625" width="14.6640625" style="19" customWidth="1"/>
    <col min="5626" max="5626" width="13.44140625" style="19" customWidth="1"/>
    <col min="5627" max="5627" width="12.6640625" style="19" customWidth="1"/>
    <col min="5628" max="5628" width="14.109375" style="19" customWidth="1"/>
    <col min="5629" max="5629" width="9.109375" style="19"/>
    <col min="5630" max="5631" width="10.109375" style="19" bestFit="1" customWidth="1"/>
    <col min="5632" max="5633" width="9.33203125" style="19" bestFit="1" customWidth="1"/>
    <col min="5634" max="5640" width="10.109375" style="19" bestFit="1" customWidth="1"/>
    <col min="5641" max="5641" width="9.33203125" style="19" bestFit="1" customWidth="1"/>
    <col min="5642" max="5643" width="10.109375" style="19" bestFit="1" customWidth="1"/>
    <col min="5644" max="5646" width="9.33203125" style="19" bestFit="1" customWidth="1"/>
    <col min="5647" max="5649" width="10.109375" style="19" bestFit="1" customWidth="1"/>
    <col min="5650" max="5650" width="14.109375" style="19" customWidth="1"/>
    <col min="5651" max="5872" width="9.109375" style="19"/>
    <col min="5873" max="5873" width="23.109375" style="19" customWidth="1"/>
    <col min="5874" max="5875" width="9.109375" style="19"/>
    <col min="5876" max="5876" width="13" style="19" customWidth="1"/>
    <col min="5877" max="5877" width="29.33203125" style="19" customWidth="1"/>
    <col min="5878" max="5880" width="9.109375" style="19"/>
    <col min="5881" max="5881" width="14.6640625" style="19" customWidth="1"/>
    <col min="5882" max="5882" width="13.44140625" style="19" customWidth="1"/>
    <col min="5883" max="5883" width="12.6640625" style="19" customWidth="1"/>
    <col min="5884" max="5884" width="14.109375" style="19" customWidth="1"/>
    <col min="5885" max="5885" width="9.109375" style="19"/>
    <col min="5886" max="5887" width="10.109375" style="19" bestFit="1" customWidth="1"/>
    <col min="5888" max="5889" width="9.33203125" style="19" bestFit="1" customWidth="1"/>
    <col min="5890" max="5896" width="10.109375" style="19" bestFit="1" customWidth="1"/>
    <col min="5897" max="5897" width="9.33203125" style="19" bestFit="1" customWidth="1"/>
    <col min="5898" max="5899" width="10.109375" style="19" bestFit="1" customWidth="1"/>
    <col min="5900" max="5902" width="9.33203125" style="19" bestFit="1" customWidth="1"/>
    <col min="5903" max="5905" width="10.109375" style="19" bestFit="1" customWidth="1"/>
    <col min="5906" max="5906" width="14.109375" style="19" customWidth="1"/>
    <col min="5907" max="6128" width="9.109375" style="19"/>
    <col min="6129" max="6129" width="23.109375" style="19" customWidth="1"/>
    <col min="6130" max="6131" width="9.109375" style="19"/>
    <col min="6132" max="6132" width="13" style="19" customWidth="1"/>
    <col min="6133" max="6133" width="29.33203125" style="19" customWidth="1"/>
    <col min="6134" max="6136" width="9.109375" style="19"/>
    <col min="6137" max="6137" width="14.6640625" style="19" customWidth="1"/>
    <col min="6138" max="6138" width="13.44140625" style="19" customWidth="1"/>
    <col min="6139" max="6139" width="12.6640625" style="19" customWidth="1"/>
    <col min="6140" max="6140" width="14.109375" style="19" customWidth="1"/>
    <col min="6141" max="6141" width="9.109375" style="19"/>
    <col min="6142" max="6143" width="10.109375" style="19" bestFit="1" customWidth="1"/>
    <col min="6144" max="6145" width="9.33203125" style="19" bestFit="1" customWidth="1"/>
    <col min="6146" max="6152" width="10.109375" style="19" bestFit="1" customWidth="1"/>
    <col min="6153" max="6153" width="9.33203125" style="19" bestFit="1" customWidth="1"/>
    <col min="6154" max="6155" width="10.109375" style="19" bestFit="1" customWidth="1"/>
    <col min="6156" max="6158" width="9.33203125" style="19" bestFit="1" customWidth="1"/>
    <col min="6159" max="6161" width="10.109375" style="19" bestFit="1" customWidth="1"/>
    <col min="6162" max="6162" width="14.109375" style="19" customWidth="1"/>
    <col min="6163" max="6384" width="9.109375" style="19"/>
    <col min="6385" max="6385" width="23.109375" style="19" customWidth="1"/>
    <col min="6386" max="6387" width="9.109375" style="19"/>
    <col min="6388" max="6388" width="13" style="19" customWidth="1"/>
    <col min="6389" max="6389" width="29.33203125" style="19" customWidth="1"/>
    <col min="6390" max="6392" width="9.109375" style="19"/>
    <col min="6393" max="6393" width="14.6640625" style="19" customWidth="1"/>
    <col min="6394" max="6394" width="13.44140625" style="19" customWidth="1"/>
    <col min="6395" max="6395" width="12.6640625" style="19" customWidth="1"/>
    <col min="6396" max="6396" width="14.109375" style="19" customWidth="1"/>
    <col min="6397" max="6397" width="9.109375" style="19"/>
    <col min="6398" max="6399" width="10.109375" style="19" bestFit="1" customWidth="1"/>
    <col min="6400" max="6401" width="9.33203125" style="19" bestFit="1" customWidth="1"/>
    <col min="6402" max="6408" width="10.109375" style="19" bestFit="1" customWidth="1"/>
    <col min="6409" max="6409" width="9.33203125" style="19" bestFit="1" customWidth="1"/>
    <col min="6410" max="6411" width="10.109375" style="19" bestFit="1" customWidth="1"/>
    <col min="6412" max="6414" width="9.33203125" style="19" bestFit="1" customWidth="1"/>
    <col min="6415" max="6417" width="10.109375" style="19" bestFit="1" customWidth="1"/>
    <col min="6418" max="6418" width="14.109375" style="19" customWidth="1"/>
    <col min="6419" max="6640" width="9.109375" style="19"/>
    <col min="6641" max="6641" width="23.109375" style="19" customWidth="1"/>
    <col min="6642" max="6643" width="9.109375" style="19"/>
    <col min="6644" max="6644" width="13" style="19" customWidth="1"/>
    <col min="6645" max="6645" width="29.33203125" style="19" customWidth="1"/>
    <col min="6646" max="6648" width="9.109375" style="19"/>
    <col min="6649" max="6649" width="14.6640625" style="19" customWidth="1"/>
    <col min="6650" max="6650" width="13.44140625" style="19" customWidth="1"/>
    <col min="6651" max="6651" width="12.6640625" style="19" customWidth="1"/>
    <col min="6652" max="6652" width="14.109375" style="19" customWidth="1"/>
    <col min="6653" max="6653" width="9.109375" style="19"/>
    <col min="6654" max="6655" width="10.109375" style="19" bestFit="1" customWidth="1"/>
    <col min="6656" max="6657" width="9.33203125" style="19" bestFit="1" customWidth="1"/>
    <col min="6658" max="6664" width="10.109375" style="19" bestFit="1" customWidth="1"/>
    <col min="6665" max="6665" width="9.33203125" style="19" bestFit="1" customWidth="1"/>
    <col min="6666" max="6667" width="10.109375" style="19" bestFit="1" customWidth="1"/>
    <col min="6668" max="6670" width="9.33203125" style="19" bestFit="1" customWidth="1"/>
    <col min="6671" max="6673" width="10.109375" style="19" bestFit="1" customWidth="1"/>
    <col min="6674" max="6674" width="14.109375" style="19" customWidth="1"/>
    <col min="6675" max="6896" width="9.109375" style="19"/>
    <col min="6897" max="6897" width="23.109375" style="19" customWidth="1"/>
    <col min="6898" max="6899" width="9.109375" style="19"/>
    <col min="6900" max="6900" width="13" style="19" customWidth="1"/>
    <col min="6901" max="6901" width="29.33203125" style="19" customWidth="1"/>
    <col min="6902" max="6904" width="9.109375" style="19"/>
    <col min="6905" max="6905" width="14.6640625" style="19" customWidth="1"/>
    <col min="6906" max="6906" width="13.44140625" style="19" customWidth="1"/>
    <col min="6907" max="6907" width="12.6640625" style="19" customWidth="1"/>
    <col min="6908" max="6908" width="14.109375" style="19" customWidth="1"/>
    <col min="6909" max="6909" width="9.109375" style="19"/>
    <col min="6910" max="6911" width="10.109375" style="19" bestFit="1" customWidth="1"/>
    <col min="6912" max="6913" width="9.33203125" style="19" bestFit="1" customWidth="1"/>
    <col min="6914" max="6920" width="10.109375" style="19" bestFit="1" customWidth="1"/>
    <col min="6921" max="6921" width="9.33203125" style="19" bestFit="1" customWidth="1"/>
    <col min="6922" max="6923" width="10.109375" style="19" bestFit="1" customWidth="1"/>
    <col min="6924" max="6926" width="9.33203125" style="19" bestFit="1" customWidth="1"/>
    <col min="6927" max="6929" width="10.109375" style="19" bestFit="1" customWidth="1"/>
    <col min="6930" max="6930" width="14.109375" style="19" customWidth="1"/>
    <col min="6931" max="7152" width="9.109375" style="19"/>
    <col min="7153" max="7153" width="23.109375" style="19" customWidth="1"/>
    <col min="7154" max="7155" width="9.109375" style="19"/>
    <col min="7156" max="7156" width="13" style="19" customWidth="1"/>
    <col min="7157" max="7157" width="29.33203125" style="19" customWidth="1"/>
    <col min="7158" max="7160" width="9.109375" style="19"/>
    <col min="7161" max="7161" width="14.6640625" style="19" customWidth="1"/>
    <col min="7162" max="7162" width="13.44140625" style="19" customWidth="1"/>
    <col min="7163" max="7163" width="12.6640625" style="19" customWidth="1"/>
    <col min="7164" max="7164" width="14.109375" style="19" customWidth="1"/>
    <col min="7165" max="7165" width="9.109375" style="19"/>
    <col min="7166" max="7167" width="10.109375" style="19" bestFit="1" customWidth="1"/>
    <col min="7168" max="7169" width="9.33203125" style="19" bestFit="1" customWidth="1"/>
    <col min="7170" max="7176" width="10.109375" style="19" bestFit="1" customWidth="1"/>
    <col min="7177" max="7177" width="9.33203125" style="19" bestFit="1" customWidth="1"/>
    <col min="7178" max="7179" width="10.109375" style="19" bestFit="1" customWidth="1"/>
    <col min="7180" max="7182" width="9.33203125" style="19" bestFit="1" customWidth="1"/>
    <col min="7183" max="7185" width="10.109375" style="19" bestFit="1" customWidth="1"/>
    <col min="7186" max="7186" width="14.109375" style="19" customWidth="1"/>
    <col min="7187" max="7408" width="9.109375" style="19"/>
    <col min="7409" max="7409" width="23.109375" style="19" customWidth="1"/>
    <col min="7410" max="7411" width="9.109375" style="19"/>
    <col min="7412" max="7412" width="13" style="19" customWidth="1"/>
    <col min="7413" max="7413" width="29.33203125" style="19" customWidth="1"/>
    <col min="7414" max="7416" width="9.109375" style="19"/>
    <col min="7417" max="7417" width="14.6640625" style="19" customWidth="1"/>
    <col min="7418" max="7418" width="13.44140625" style="19" customWidth="1"/>
    <col min="7419" max="7419" width="12.6640625" style="19" customWidth="1"/>
    <col min="7420" max="7420" width="14.109375" style="19" customWidth="1"/>
    <col min="7421" max="7421" width="9.109375" style="19"/>
    <col min="7422" max="7423" width="10.109375" style="19" bestFit="1" customWidth="1"/>
    <col min="7424" max="7425" width="9.33203125" style="19" bestFit="1" customWidth="1"/>
    <col min="7426" max="7432" width="10.109375" style="19" bestFit="1" customWidth="1"/>
    <col min="7433" max="7433" width="9.33203125" style="19" bestFit="1" customWidth="1"/>
    <col min="7434" max="7435" width="10.109375" style="19" bestFit="1" customWidth="1"/>
    <col min="7436" max="7438" width="9.33203125" style="19" bestFit="1" customWidth="1"/>
    <col min="7439" max="7441" width="10.109375" style="19" bestFit="1" customWidth="1"/>
    <col min="7442" max="7442" width="14.109375" style="19" customWidth="1"/>
    <col min="7443" max="7664" width="9.109375" style="19"/>
    <col min="7665" max="7665" width="23.109375" style="19" customWidth="1"/>
    <col min="7666" max="7667" width="9.109375" style="19"/>
    <col min="7668" max="7668" width="13" style="19" customWidth="1"/>
    <col min="7669" max="7669" width="29.33203125" style="19" customWidth="1"/>
    <col min="7670" max="7672" width="9.109375" style="19"/>
    <col min="7673" max="7673" width="14.6640625" style="19" customWidth="1"/>
    <col min="7674" max="7674" width="13.44140625" style="19" customWidth="1"/>
    <col min="7675" max="7675" width="12.6640625" style="19" customWidth="1"/>
    <col min="7676" max="7676" width="14.109375" style="19" customWidth="1"/>
    <col min="7677" max="7677" width="9.109375" style="19"/>
    <col min="7678" max="7679" width="10.109375" style="19" bestFit="1" customWidth="1"/>
    <col min="7680" max="7681" width="9.33203125" style="19" bestFit="1" customWidth="1"/>
    <col min="7682" max="7688" width="10.109375" style="19" bestFit="1" customWidth="1"/>
    <col min="7689" max="7689" width="9.33203125" style="19" bestFit="1" customWidth="1"/>
    <col min="7690" max="7691" width="10.109375" style="19" bestFit="1" customWidth="1"/>
    <col min="7692" max="7694" width="9.33203125" style="19" bestFit="1" customWidth="1"/>
    <col min="7695" max="7697" width="10.109375" style="19" bestFit="1" customWidth="1"/>
    <col min="7698" max="7698" width="14.109375" style="19" customWidth="1"/>
    <col min="7699" max="7920" width="9.109375" style="19"/>
    <col min="7921" max="7921" width="23.109375" style="19" customWidth="1"/>
    <col min="7922" max="7923" width="9.109375" style="19"/>
    <col min="7924" max="7924" width="13" style="19" customWidth="1"/>
    <col min="7925" max="7925" width="29.33203125" style="19" customWidth="1"/>
    <col min="7926" max="7928" width="9.109375" style="19"/>
    <col min="7929" max="7929" width="14.6640625" style="19" customWidth="1"/>
    <col min="7930" max="7930" width="13.44140625" style="19" customWidth="1"/>
    <col min="7931" max="7931" width="12.6640625" style="19" customWidth="1"/>
    <col min="7932" max="7932" width="14.109375" style="19" customWidth="1"/>
    <col min="7933" max="7933" width="9.109375" style="19"/>
    <col min="7934" max="7935" width="10.109375" style="19" bestFit="1" customWidth="1"/>
    <col min="7936" max="7937" width="9.33203125" style="19" bestFit="1" customWidth="1"/>
    <col min="7938" max="7944" width="10.109375" style="19" bestFit="1" customWidth="1"/>
    <col min="7945" max="7945" width="9.33203125" style="19" bestFit="1" customWidth="1"/>
    <col min="7946" max="7947" width="10.109375" style="19" bestFit="1" customWidth="1"/>
    <col min="7948" max="7950" width="9.33203125" style="19" bestFit="1" customWidth="1"/>
    <col min="7951" max="7953" width="10.109375" style="19" bestFit="1" customWidth="1"/>
    <col min="7954" max="7954" width="14.109375" style="19" customWidth="1"/>
    <col min="7955" max="8176" width="9.109375" style="19"/>
    <col min="8177" max="8177" width="23.109375" style="19" customWidth="1"/>
    <col min="8178" max="8179" width="9.109375" style="19"/>
    <col min="8180" max="8180" width="13" style="19" customWidth="1"/>
    <col min="8181" max="8181" width="29.33203125" style="19" customWidth="1"/>
    <col min="8182" max="8184" width="9.109375" style="19"/>
    <col min="8185" max="8185" width="14.6640625" style="19" customWidth="1"/>
    <col min="8186" max="8186" width="13.44140625" style="19" customWidth="1"/>
    <col min="8187" max="8187" width="12.6640625" style="19" customWidth="1"/>
    <col min="8188" max="8188" width="14.109375" style="19" customWidth="1"/>
    <col min="8189" max="8189" width="9.109375" style="19"/>
    <col min="8190" max="8191" width="10.109375" style="19" bestFit="1" customWidth="1"/>
    <col min="8192" max="8193" width="9.33203125" style="19" bestFit="1" customWidth="1"/>
    <col min="8194" max="8200" width="10.109375" style="19" bestFit="1" customWidth="1"/>
    <col min="8201" max="8201" width="9.33203125" style="19" bestFit="1" customWidth="1"/>
    <col min="8202" max="8203" width="10.109375" style="19" bestFit="1" customWidth="1"/>
    <col min="8204" max="8206" width="9.33203125" style="19" bestFit="1" customWidth="1"/>
    <col min="8207" max="8209" width="10.109375" style="19" bestFit="1" customWidth="1"/>
    <col min="8210" max="8210" width="14.109375" style="19" customWidth="1"/>
    <col min="8211" max="8432" width="9.109375" style="19"/>
    <col min="8433" max="8433" width="23.109375" style="19" customWidth="1"/>
    <col min="8434" max="8435" width="9.109375" style="19"/>
    <col min="8436" max="8436" width="13" style="19" customWidth="1"/>
    <col min="8437" max="8437" width="29.33203125" style="19" customWidth="1"/>
    <col min="8438" max="8440" width="9.109375" style="19"/>
    <col min="8441" max="8441" width="14.6640625" style="19" customWidth="1"/>
    <col min="8442" max="8442" width="13.44140625" style="19" customWidth="1"/>
    <col min="8443" max="8443" width="12.6640625" style="19" customWidth="1"/>
    <col min="8444" max="8444" width="14.109375" style="19" customWidth="1"/>
    <col min="8445" max="8445" width="9.109375" style="19"/>
    <col min="8446" max="8447" width="10.109375" style="19" bestFit="1" customWidth="1"/>
    <col min="8448" max="8449" width="9.33203125" style="19" bestFit="1" customWidth="1"/>
    <col min="8450" max="8456" width="10.109375" style="19" bestFit="1" customWidth="1"/>
    <col min="8457" max="8457" width="9.33203125" style="19" bestFit="1" customWidth="1"/>
    <col min="8458" max="8459" width="10.109375" style="19" bestFit="1" customWidth="1"/>
    <col min="8460" max="8462" width="9.33203125" style="19" bestFit="1" customWidth="1"/>
    <col min="8463" max="8465" width="10.109375" style="19" bestFit="1" customWidth="1"/>
    <col min="8466" max="8466" width="14.109375" style="19" customWidth="1"/>
    <col min="8467" max="8688" width="9.109375" style="19"/>
    <col min="8689" max="8689" width="23.109375" style="19" customWidth="1"/>
    <col min="8690" max="8691" width="9.109375" style="19"/>
    <col min="8692" max="8692" width="13" style="19" customWidth="1"/>
    <col min="8693" max="8693" width="29.33203125" style="19" customWidth="1"/>
    <col min="8694" max="8696" width="9.109375" style="19"/>
    <col min="8697" max="8697" width="14.6640625" style="19" customWidth="1"/>
    <col min="8698" max="8698" width="13.44140625" style="19" customWidth="1"/>
    <col min="8699" max="8699" width="12.6640625" style="19" customWidth="1"/>
    <col min="8700" max="8700" width="14.109375" style="19" customWidth="1"/>
    <col min="8701" max="8701" width="9.109375" style="19"/>
    <col min="8702" max="8703" width="10.109375" style="19" bestFit="1" customWidth="1"/>
    <col min="8704" max="8705" width="9.33203125" style="19" bestFit="1" customWidth="1"/>
    <col min="8706" max="8712" width="10.109375" style="19" bestFit="1" customWidth="1"/>
    <col min="8713" max="8713" width="9.33203125" style="19" bestFit="1" customWidth="1"/>
    <col min="8714" max="8715" width="10.109375" style="19" bestFit="1" customWidth="1"/>
    <col min="8716" max="8718" width="9.33203125" style="19" bestFit="1" customWidth="1"/>
    <col min="8719" max="8721" width="10.109375" style="19" bestFit="1" customWidth="1"/>
    <col min="8722" max="8722" width="14.109375" style="19" customWidth="1"/>
    <col min="8723" max="8944" width="9.109375" style="19"/>
    <col min="8945" max="8945" width="23.109375" style="19" customWidth="1"/>
    <col min="8946" max="8947" width="9.109375" style="19"/>
    <col min="8948" max="8948" width="13" style="19" customWidth="1"/>
    <col min="8949" max="8949" width="29.33203125" style="19" customWidth="1"/>
    <col min="8950" max="8952" width="9.109375" style="19"/>
    <col min="8953" max="8953" width="14.6640625" style="19" customWidth="1"/>
    <col min="8954" max="8954" width="13.44140625" style="19" customWidth="1"/>
    <col min="8955" max="8955" width="12.6640625" style="19" customWidth="1"/>
    <col min="8956" max="8956" width="14.109375" style="19" customWidth="1"/>
    <col min="8957" max="8957" width="9.109375" style="19"/>
    <col min="8958" max="8959" width="10.109375" style="19" bestFit="1" customWidth="1"/>
    <col min="8960" max="8961" width="9.33203125" style="19" bestFit="1" customWidth="1"/>
    <col min="8962" max="8968" width="10.109375" style="19" bestFit="1" customWidth="1"/>
    <col min="8969" max="8969" width="9.33203125" style="19" bestFit="1" customWidth="1"/>
    <col min="8970" max="8971" width="10.109375" style="19" bestFit="1" customWidth="1"/>
    <col min="8972" max="8974" width="9.33203125" style="19" bestFit="1" customWidth="1"/>
    <col min="8975" max="8977" width="10.109375" style="19" bestFit="1" customWidth="1"/>
    <col min="8978" max="8978" width="14.109375" style="19" customWidth="1"/>
    <col min="8979" max="9200" width="9.109375" style="19"/>
    <col min="9201" max="9201" width="23.109375" style="19" customWidth="1"/>
    <col min="9202" max="9203" width="9.109375" style="19"/>
    <col min="9204" max="9204" width="13" style="19" customWidth="1"/>
    <col min="9205" max="9205" width="29.33203125" style="19" customWidth="1"/>
    <col min="9206" max="9208" width="9.109375" style="19"/>
    <col min="9209" max="9209" width="14.6640625" style="19" customWidth="1"/>
    <col min="9210" max="9210" width="13.44140625" style="19" customWidth="1"/>
    <col min="9211" max="9211" width="12.6640625" style="19" customWidth="1"/>
    <col min="9212" max="9212" width="14.109375" style="19" customWidth="1"/>
    <col min="9213" max="9213" width="9.109375" style="19"/>
    <col min="9214" max="9215" width="10.109375" style="19" bestFit="1" customWidth="1"/>
    <col min="9216" max="9217" width="9.33203125" style="19" bestFit="1" customWidth="1"/>
    <col min="9218" max="9224" width="10.109375" style="19" bestFit="1" customWidth="1"/>
    <col min="9225" max="9225" width="9.33203125" style="19" bestFit="1" customWidth="1"/>
    <col min="9226" max="9227" width="10.109375" style="19" bestFit="1" customWidth="1"/>
    <col min="9228" max="9230" width="9.33203125" style="19" bestFit="1" customWidth="1"/>
    <col min="9231" max="9233" width="10.109375" style="19" bestFit="1" customWidth="1"/>
    <col min="9234" max="9234" width="14.109375" style="19" customWidth="1"/>
    <col min="9235" max="9456" width="9.109375" style="19"/>
    <col min="9457" max="9457" width="23.109375" style="19" customWidth="1"/>
    <col min="9458" max="9459" width="9.109375" style="19"/>
    <col min="9460" max="9460" width="13" style="19" customWidth="1"/>
    <col min="9461" max="9461" width="29.33203125" style="19" customWidth="1"/>
    <col min="9462" max="9464" width="9.109375" style="19"/>
    <col min="9465" max="9465" width="14.6640625" style="19" customWidth="1"/>
    <col min="9466" max="9466" width="13.44140625" style="19" customWidth="1"/>
    <col min="9467" max="9467" width="12.6640625" style="19" customWidth="1"/>
    <col min="9468" max="9468" width="14.109375" style="19" customWidth="1"/>
    <col min="9469" max="9469" width="9.109375" style="19"/>
    <col min="9470" max="9471" width="10.109375" style="19" bestFit="1" customWidth="1"/>
    <col min="9472" max="9473" width="9.33203125" style="19" bestFit="1" customWidth="1"/>
    <col min="9474" max="9480" width="10.109375" style="19" bestFit="1" customWidth="1"/>
    <col min="9481" max="9481" width="9.33203125" style="19" bestFit="1" customWidth="1"/>
    <col min="9482" max="9483" width="10.109375" style="19" bestFit="1" customWidth="1"/>
    <col min="9484" max="9486" width="9.33203125" style="19" bestFit="1" customWidth="1"/>
    <col min="9487" max="9489" width="10.109375" style="19" bestFit="1" customWidth="1"/>
    <col min="9490" max="9490" width="14.109375" style="19" customWidth="1"/>
    <col min="9491" max="9712" width="9.109375" style="19"/>
    <col min="9713" max="9713" width="23.109375" style="19" customWidth="1"/>
    <col min="9714" max="9715" width="9.109375" style="19"/>
    <col min="9716" max="9716" width="13" style="19" customWidth="1"/>
    <col min="9717" max="9717" width="29.33203125" style="19" customWidth="1"/>
    <col min="9718" max="9720" width="9.109375" style="19"/>
    <col min="9721" max="9721" width="14.6640625" style="19" customWidth="1"/>
    <col min="9722" max="9722" width="13.44140625" style="19" customWidth="1"/>
    <col min="9723" max="9723" width="12.6640625" style="19" customWidth="1"/>
    <col min="9724" max="9724" width="14.109375" style="19" customWidth="1"/>
    <col min="9725" max="9725" width="9.109375" style="19"/>
    <col min="9726" max="9727" width="10.109375" style="19" bestFit="1" customWidth="1"/>
    <col min="9728" max="9729" width="9.33203125" style="19" bestFit="1" customWidth="1"/>
    <col min="9730" max="9736" width="10.109375" style="19" bestFit="1" customWidth="1"/>
    <col min="9737" max="9737" width="9.33203125" style="19" bestFit="1" customWidth="1"/>
    <col min="9738" max="9739" width="10.109375" style="19" bestFit="1" customWidth="1"/>
    <col min="9740" max="9742" width="9.33203125" style="19" bestFit="1" customWidth="1"/>
    <col min="9743" max="9745" width="10.109375" style="19" bestFit="1" customWidth="1"/>
    <col min="9746" max="9746" width="14.109375" style="19" customWidth="1"/>
    <col min="9747" max="9968" width="9.109375" style="19"/>
    <col min="9969" max="9969" width="23.109375" style="19" customWidth="1"/>
    <col min="9970" max="9971" width="9.109375" style="19"/>
    <col min="9972" max="9972" width="13" style="19" customWidth="1"/>
    <col min="9973" max="9973" width="29.33203125" style="19" customWidth="1"/>
    <col min="9974" max="9976" width="9.109375" style="19"/>
    <col min="9977" max="9977" width="14.6640625" style="19" customWidth="1"/>
    <col min="9978" max="9978" width="13.44140625" style="19" customWidth="1"/>
    <col min="9979" max="9979" width="12.6640625" style="19" customWidth="1"/>
    <col min="9980" max="9980" width="14.109375" style="19" customWidth="1"/>
    <col min="9981" max="9981" width="9.109375" style="19"/>
    <col min="9982" max="9983" width="10.109375" style="19" bestFit="1" customWidth="1"/>
    <col min="9984" max="9985" width="9.33203125" style="19" bestFit="1" customWidth="1"/>
    <col min="9986" max="9992" width="10.109375" style="19" bestFit="1" customWidth="1"/>
    <col min="9993" max="9993" width="9.33203125" style="19" bestFit="1" customWidth="1"/>
    <col min="9994" max="9995" width="10.109375" style="19" bestFit="1" customWidth="1"/>
    <col min="9996" max="9998" width="9.33203125" style="19" bestFit="1" customWidth="1"/>
    <col min="9999" max="10001" width="10.109375" style="19" bestFit="1" customWidth="1"/>
    <col min="10002" max="10002" width="14.109375" style="19" customWidth="1"/>
    <col min="10003" max="10224" width="9.109375" style="19"/>
    <col min="10225" max="10225" width="23.109375" style="19" customWidth="1"/>
    <col min="10226" max="10227" width="9.109375" style="19"/>
    <col min="10228" max="10228" width="13" style="19" customWidth="1"/>
    <col min="10229" max="10229" width="29.33203125" style="19" customWidth="1"/>
    <col min="10230" max="10232" width="9.109375" style="19"/>
    <col min="10233" max="10233" width="14.6640625" style="19" customWidth="1"/>
    <col min="10234" max="10234" width="13.44140625" style="19" customWidth="1"/>
    <col min="10235" max="10235" width="12.6640625" style="19" customWidth="1"/>
    <col min="10236" max="10236" width="14.109375" style="19" customWidth="1"/>
    <col min="10237" max="10237" width="9.109375" style="19"/>
    <col min="10238" max="10239" width="10.109375" style="19" bestFit="1" customWidth="1"/>
    <col min="10240" max="10241" width="9.33203125" style="19" bestFit="1" customWidth="1"/>
    <col min="10242" max="10248" width="10.109375" style="19" bestFit="1" customWidth="1"/>
    <col min="10249" max="10249" width="9.33203125" style="19" bestFit="1" customWidth="1"/>
    <col min="10250" max="10251" width="10.109375" style="19" bestFit="1" customWidth="1"/>
    <col min="10252" max="10254" width="9.33203125" style="19" bestFit="1" customWidth="1"/>
    <col min="10255" max="10257" width="10.109375" style="19" bestFit="1" customWidth="1"/>
    <col min="10258" max="10258" width="14.109375" style="19" customWidth="1"/>
    <col min="10259" max="10480" width="9.109375" style="19"/>
    <col min="10481" max="10481" width="23.109375" style="19" customWidth="1"/>
    <col min="10482" max="10483" width="9.109375" style="19"/>
    <col min="10484" max="10484" width="13" style="19" customWidth="1"/>
    <col min="10485" max="10485" width="29.33203125" style="19" customWidth="1"/>
    <col min="10486" max="10488" width="9.109375" style="19"/>
    <col min="10489" max="10489" width="14.6640625" style="19" customWidth="1"/>
    <col min="10490" max="10490" width="13.44140625" style="19" customWidth="1"/>
    <col min="10491" max="10491" width="12.6640625" style="19" customWidth="1"/>
    <col min="10492" max="10492" width="14.109375" style="19" customWidth="1"/>
    <col min="10493" max="10493" width="9.109375" style="19"/>
    <col min="10494" max="10495" width="10.109375" style="19" bestFit="1" customWidth="1"/>
    <col min="10496" max="10497" width="9.33203125" style="19" bestFit="1" customWidth="1"/>
    <col min="10498" max="10504" width="10.109375" style="19" bestFit="1" customWidth="1"/>
    <col min="10505" max="10505" width="9.33203125" style="19" bestFit="1" customWidth="1"/>
    <col min="10506" max="10507" width="10.109375" style="19" bestFit="1" customWidth="1"/>
    <col min="10508" max="10510" width="9.33203125" style="19" bestFit="1" customWidth="1"/>
    <col min="10511" max="10513" width="10.109375" style="19" bestFit="1" customWidth="1"/>
    <col min="10514" max="10514" width="14.109375" style="19" customWidth="1"/>
    <col min="10515" max="10736" width="9.109375" style="19"/>
    <col min="10737" max="10737" width="23.109375" style="19" customWidth="1"/>
    <col min="10738" max="10739" width="9.109375" style="19"/>
    <col min="10740" max="10740" width="13" style="19" customWidth="1"/>
    <col min="10741" max="10741" width="29.33203125" style="19" customWidth="1"/>
    <col min="10742" max="10744" width="9.109375" style="19"/>
    <col min="10745" max="10745" width="14.6640625" style="19" customWidth="1"/>
    <col min="10746" max="10746" width="13.44140625" style="19" customWidth="1"/>
    <col min="10747" max="10747" width="12.6640625" style="19" customWidth="1"/>
    <col min="10748" max="10748" width="14.109375" style="19" customWidth="1"/>
    <col min="10749" max="10749" width="9.109375" style="19"/>
    <col min="10750" max="10751" width="10.109375" style="19" bestFit="1" customWidth="1"/>
    <col min="10752" max="10753" width="9.33203125" style="19" bestFit="1" customWidth="1"/>
    <col min="10754" max="10760" width="10.109375" style="19" bestFit="1" customWidth="1"/>
    <col min="10761" max="10761" width="9.33203125" style="19" bestFit="1" customWidth="1"/>
    <col min="10762" max="10763" width="10.109375" style="19" bestFit="1" customWidth="1"/>
    <col min="10764" max="10766" width="9.33203125" style="19" bestFit="1" customWidth="1"/>
    <col min="10767" max="10769" width="10.109375" style="19" bestFit="1" customWidth="1"/>
    <col min="10770" max="10770" width="14.109375" style="19" customWidth="1"/>
    <col min="10771" max="10992" width="9.109375" style="19"/>
    <col min="10993" max="10993" width="23.109375" style="19" customWidth="1"/>
    <col min="10994" max="10995" width="9.109375" style="19"/>
    <col min="10996" max="10996" width="13" style="19" customWidth="1"/>
    <col min="10997" max="10997" width="29.33203125" style="19" customWidth="1"/>
    <col min="10998" max="11000" width="9.109375" style="19"/>
    <col min="11001" max="11001" width="14.6640625" style="19" customWidth="1"/>
    <col min="11002" max="11002" width="13.44140625" style="19" customWidth="1"/>
    <col min="11003" max="11003" width="12.6640625" style="19" customWidth="1"/>
    <col min="11004" max="11004" width="14.109375" style="19" customWidth="1"/>
    <col min="11005" max="11005" width="9.109375" style="19"/>
    <col min="11006" max="11007" width="10.109375" style="19" bestFit="1" customWidth="1"/>
    <col min="11008" max="11009" width="9.33203125" style="19" bestFit="1" customWidth="1"/>
    <col min="11010" max="11016" width="10.109375" style="19" bestFit="1" customWidth="1"/>
    <col min="11017" max="11017" width="9.33203125" style="19" bestFit="1" customWidth="1"/>
    <col min="11018" max="11019" width="10.109375" style="19" bestFit="1" customWidth="1"/>
    <col min="11020" max="11022" width="9.33203125" style="19" bestFit="1" customWidth="1"/>
    <col min="11023" max="11025" width="10.109375" style="19" bestFit="1" customWidth="1"/>
    <col min="11026" max="11026" width="14.109375" style="19" customWidth="1"/>
    <col min="11027" max="11248" width="9.109375" style="19"/>
    <col min="11249" max="11249" width="23.109375" style="19" customWidth="1"/>
    <col min="11250" max="11251" width="9.109375" style="19"/>
    <col min="11252" max="11252" width="13" style="19" customWidth="1"/>
    <col min="11253" max="11253" width="29.33203125" style="19" customWidth="1"/>
    <col min="11254" max="11256" width="9.109375" style="19"/>
    <col min="11257" max="11257" width="14.6640625" style="19" customWidth="1"/>
    <col min="11258" max="11258" width="13.44140625" style="19" customWidth="1"/>
    <col min="11259" max="11259" width="12.6640625" style="19" customWidth="1"/>
    <col min="11260" max="11260" width="14.109375" style="19" customWidth="1"/>
    <col min="11261" max="11261" width="9.109375" style="19"/>
    <col min="11262" max="11263" width="10.109375" style="19" bestFit="1" customWidth="1"/>
    <col min="11264" max="11265" width="9.33203125" style="19" bestFit="1" customWidth="1"/>
    <col min="11266" max="11272" width="10.109375" style="19" bestFit="1" customWidth="1"/>
    <col min="11273" max="11273" width="9.33203125" style="19" bestFit="1" customWidth="1"/>
    <col min="11274" max="11275" width="10.109375" style="19" bestFit="1" customWidth="1"/>
    <col min="11276" max="11278" width="9.33203125" style="19" bestFit="1" customWidth="1"/>
    <col min="11279" max="11281" width="10.109375" style="19" bestFit="1" customWidth="1"/>
    <col min="11282" max="11282" width="14.109375" style="19" customWidth="1"/>
    <col min="11283" max="11504" width="9.109375" style="19"/>
    <col min="11505" max="11505" width="23.109375" style="19" customWidth="1"/>
    <col min="11506" max="11507" width="9.109375" style="19"/>
    <col min="11508" max="11508" width="13" style="19" customWidth="1"/>
    <col min="11509" max="11509" width="29.33203125" style="19" customWidth="1"/>
    <col min="11510" max="11512" width="9.109375" style="19"/>
    <col min="11513" max="11513" width="14.6640625" style="19" customWidth="1"/>
    <col min="11514" max="11514" width="13.44140625" style="19" customWidth="1"/>
    <col min="11515" max="11515" width="12.6640625" style="19" customWidth="1"/>
    <col min="11516" max="11516" width="14.109375" style="19" customWidth="1"/>
    <col min="11517" max="11517" width="9.109375" style="19"/>
    <col min="11518" max="11519" width="10.109375" style="19" bestFit="1" customWidth="1"/>
    <col min="11520" max="11521" width="9.33203125" style="19" bestFit="1" customWidth="1"/>
    <col min="11522" max="11528" width="10.109375" style="19" bestFit="1" customWidth="1"/>
    <col min="11529" max="11529" width="9.33203125" style="19" bestFit="1" customWidth="1"/>
    <col min="11530" max="11531" width="10.109375" style="19" bestFit="1" customWidth="1"/>
    <col min="11532" max="11534" width="9.33203125" style="19" bestFit="1" customWidth="1"/>
    <col min="11535" max="11537" width="10.109375" style="19" bestFit="1" customWidth="1"/>
    <col min="11538" max="11538" width="14.109375" style="19" customWidth="1"/>
    <col min="11539" max="11760" width="9.109375" style="19"/>
    <col min="11761" max="11761" width="23.109375" style="19" customWidth="1"/>
    <col min="11762" max="11763" width="9.109375" style="19"/>
    <col min="11764" max="11764" width="13" style="19" customWidth="1"/>
    <col min="11765" max="11765" width="29.33203125" style="19" customWidth="1"/>
    <col min="11766" max="11768" width="9.109375" style="19"/>
    <col min="11769" max="11769" width="14.6640625" style="19" customWidth="1"/>
    <col min="11770" max="11770" width="13.44140625" style="19" customWidth="1"/>
    <col min="11771" max="11771" width="12.6640625" style="19" customWidth="1"/>
    <col min="11772" max="11772" width="14.109375" style="19" customWidth="1"/>
    <col min="11773" max="11773" width="9.109375" style="19"/>
    <col min="11774" max="11775" width="10.109375" style="19" bestFit="1" customWidth="1"/>
    <col min="11776" max="11777" width="9.33203125" style="19" bestFit="1" customWidth="1"/>
    <col min="11778" max="11784" width="10.109375" style="19" bestFit="1" customWidth="1"/>
    <col min="11785" max="11785" width="9.33203125" style="19" bestFit="1" customWidth="1"/>
    <col min="11786" max="11787" width="10.109375" style="19" bestFit="1" customWidth="1"/>
    <col min="11788" max="11790" width="9.33203125" style="19" bestFit="1" customWidth="1"/>
    <col min="11791" max="11793" width="10.109375" style="19" bestFit="1" customWidth="1"/>
    <col min="11794" max="11794" width="14.109375" style="19" customWidth="1"/>
    <col min="11795" max="12016" width="9.109375" style="19"/>
    <col min="12017" max="12017" width="23.109375" style="19" customWidth="1"/>
    <col min="12018" max="12019" width="9.109375" style="19"/>
    <col min="12020" max="12020" width="13" style="19" customWidth="1"/>
    <col min="12021" max="12021" width="29.33203125" style="19" customWidth="1"/>
    <col min="12022" max="12024" width="9.109375" style="19"/>
    <col min="12025" max="12025" width="14.6640625" style="19" customWidth="1"/>
    <col min="12026" max="12026" width="13.44140625" style="19" customWidth="1"/>
    <col min="12027" max="12027" width="12.6640625" style="19" customWidth="1"/>
    <col min="12028" max="12028" width="14.109375" style="19" customWidth="1"/>
    <col min="12029" max="12029" width="9.109375" style="19"/>
    <col min="12030" max="12031" width="10.109375" style="19" bestFit="1" customWidth="1"/>
    <col min="12032" max="12033" width="9.33203125" style="19" bestFit="1" customWidth="1"/>
    <col min="12034" max="12040" width="10.109375" style="19" bestFit="1" customWidth="1"/>
    <col min="12041" max="12041" width="9.33203125" style="19" bestFit="1" customWidth="1"/>
    <col min="12042" max="12043" width="10.109375" style="19" bestFit="1" customWidth="1"/>
    <col min="12044" max="12046" width="9.33203125" style="19" bestFit="1" customWidth="1"/>
    <col min="12047" max="12049" width="10.109375" style="19" bestFit="1" customWidth="1"/>
    <col min="12050" max="12050" width="14.109375" style="19" customWidth="1"/>
    <col min="12051" max="12272" width="9.109375" style="19"/>
    <col min="12273" max="12273" width="23.109375" style="19" customWidth="1"/>
    <col min="12274" max="12275" width="9.109375" style="19"/>
    <col min="12276" max="12276" width="13" style="19" customWidth="1"/>
    <col min="12277" max="12277" width="29.33203125" style="19" customWidth="1"/>
    <col min="12278" max="12280" width="9.109375" style="19"/>
    <col min="12281" max="12281" width="14.6640625" style="19" customWidth="1"/>
    <col min="12282" max="12282" width="13.44140625" style="19" customWidth="1"/>
    <col min="12283" max="12283" width="12.6640625" style="19" customWidth="1"/>
    <col min="12284" max="12284" width="14.109375" style="19" customWidth="1"/>
    <col min="12285" max="12285" width="9.109375" style="19"/>
    <col min="12286" max="12287" width="10.109375" style="19" bestFit="1" customWidth="1"/>
    <col min="12288" max="12289" width="9.33203125" style="19" bestFit="1" customWidth="1"/>
    <col min="12290" max="12296" width="10.109375" style="19" bestFit="1" customWidth="1"/>
    <col min="12297" max="12297" width="9.33203125" style="19" bestFit="1" customWidth="1"/>
    <col min="12298" max="12299" width="10.109375" style="19" bestFit="1" customWidth="1"/>
    <col min="12300" max="12302" width="9.33203125" style="19" bestFit="1" customWidth="1"/>
    <col min="12303" max="12305" width="10.109375" style="19" bestFit="1" customWidth="1"/>
    <col min="12306" max="12306" width="14.109375" style="19" customWidth="1"/>
    <col min="12307" max="12528" width="9.109375" style="19"/>
    <col min="12529" max="12529" width="23.109375" style="19" customWidth="1"/>
    <col min="12530" max="12531" width="9.109375" style="19"/>
    <col min="12532" max="12532" width="13" style="19" customWidth="1"/>
    <col min="12533" max="12533" width="29.33203125" style="19" customWidth="1"/>
    <col min="12534" max="12536" width="9.109375" style="19"/>
    <col min="12537" max="12537" width="14.6640625" style="19" customWidth="1"/>
    <col min="12538" max="12538" width="13.44140625" style="19" customWidth="1"/>
    <col min="12539" max="12539" width="12.6640625" style="19" customWidth="1"/>
    <col min="12540" max="12540" width="14.109375" style="19" customWidth="1"/>
    <col min="12541" max="12541" width="9.109375" style="19"/>
    <col min="12542" max="12543" width="10.109375" style="19" bestFit="1" customWidth="1"/>
    <col min="12544" max="12545" width="9.33203125" style="19" bestFit="1" customWidth="1"/>
    <col min="12546" max="12552" width="10.109375" style="19" bestFit="1" customWidth="1"/>
    <col min="12553" max="12553" width="9.33203125" style="19" bestFit="1" customWidth="1"/>
    <col min="12554" max="12555" width="10.109375" style="19" bestFit="1" customWidth="1"/>
    <col min="12556" max="12558" width="9.33203125" style="19" bestFit="1" customWidth="1"/>
    <col min="12559" max="12561" width="10.109375" style="19" bestFit="1" customWidth="1"/>
    <col min="12562" max="12562" width="14.109375" style="19" customWidth="1"/>
    <col min="12563" max="12784" width="9.109375" style="19"/>
    <col min="12785" max="12785" width="23.109375" style="19" customWidth="1"/>
    <col min="12786" max="12787" width="9.109375" style="19"/>
    <col min="12788" max="12788" width="13" style="19" customWidth="1"/>
    <col min="12789" max="12789" width="29.33203125" style="19" customWidth="1"/>
    <col min="12790" max="12792" width="9.109375" style="19"/>
    <col min="12793" max="12793" width="14.6640625" style="19" customWidth="1"/>
    <col min="12794" max="12794" width="13.44140625" style="19" customWidth="1"/>
    <col min="12795" max="12795" width="12.6640625" style="19" customWidth="1"/>
    <col min="12796" max="12796" width="14.109375" style="19" customWidth="1"/>
    <col min="12797" max="12797" width="9.109375" style="19"/>
    <col min="12798" max="12799" width="10.109375" style="19" bestFit="1" customWidth="1"/>
    <col min="12800" max="12801" width="9.33203125" style="19" bestFit="1" customWidth="1"/>
    <col min="12802" max="12808" width="10.109375" style="19" bestFit="1" customWidth="1"/>
    <col min="12809" max="12809" width="9.33203125" style="19" bestFit="1" customWidth="1"/>
    <col min="12810" max="12811" width="10.109375" style="19" bestFit="1" customWidth="1"/>
    <col min="12812" max="12814" width="9.33203125" style="19" bestFit="1" customWidth="1"/>
    <col min="12815" max="12817" width="10.109375" style="19" bestFit="1" customWidth="1"/>
    <col min="12818" max="12818" width="14.109375" style="19" customWidth="1"/>
    <col min="12819" max="13040" width="9.109375" style="19"/>
    <col min="13041" max="13041" width="23.109375" style="19" customWidth="1"/>
    <col min="13042" max="13043" width="9.109375" style="19"/>
    <col min="13044" max="13044" width="13" style="19" customWidth="1"/>
    <col min="13045" max="13045" width="29.33203125" style="19" customWidth="1"/>
    <col min="13046" max="13048" width="9.109375" style="19"/>
    <col min="13049" max="13049" width="14.6640625" style="19" customWidth="1"/>
    <col min="13050" max="13050" width="13.44140625" style="19" customWidth="1"/>
    <col min="13051" max="13051" width="12.6640625" style="19" customWidth="1"/>
    <col min="13052" max="13052" width="14.109375" style="19" customWidth="1"/>
    <col min="13053" max="13053" width="9.109375" style="19"/>
    <col min="13054" max="13055" width="10.109375" style="19" bestFit="1" customWidth="1"/>
    <col min="13056" max="13057" width="9.33203125" style="19" bestFit="1" customWidth="1"/>
    <col min="13058" max="13064" width="10.109375" style="19" bestFit="1" customWidth="1"/>
    <col min="13065" max="13065" width="9.33203125" style="19" bestFit="1" customWidth="1"/>
    <col min="13066" max="13067" width="10.109375" style="19" bestFit="1" customWidth="1"/>
    <col min="13068" max="13070" width="9.33203125" style="19" bestFit="1" customWidth="1"/>
    <col min="13071" max="13073" width="10.109375" style="19" bestFit="1" customWidth="1"/>
    <col min="13074" max="13074" width="14.109375" style="19" customWidth="1"/>
    <col min="13075" max="13296" width="9.109375" style="19"/>
    <col min="13297" max="13297" width="23.109375" style="19" customWidth="1"/>
    <col min="13298" max="13299" width="9.109375" style="19"/>
    <col min="13300" max="13300" width="13" style="19" customWidth="1"/>
    <col min="13301" max="13301" width="29.33203125" style="19" customWidth="1"/>
    <col min="13302" max="13304" width="9.109375" style="19"/>
    <col min="13305" max="13305" width="14.6640625" style="19" customWidth="1"/>
    <col min="13306" max="13306" width="13.44140625" style="19" customWidth="1"/>
    <col min="13307" max="13307" width="12.6640625" style="19" customWidth="1"/>
    <col min="13308" max="13308" width="14.109375" style="19" customWidth="1"/>
    <col min="13309" max="13309" width="9.109375" style="19"/>
    <col min="13310" max="13311" width="10.109375" style="19" bestFit="1" customWidth="1"/>
    <col min="13312" max="13313" width="9.33203125" style="19" bestFit="1" customWidth="1"/>
    <col min="13314" max="13320" width="10.109375" style="19" bestFit="1" customWidth="1"/>
    <col min="13321" max="13321" width="9.33203125" style="19" bestFit="1" customWidth="1"/>
    <col min="13322" max="13323" width="10.109375" style="19" bestFit="1" customWidth="1"/>
    <col min="13324" max="13326" width="9.33203125" style="19" bestFit="1" customWidth="1"/>
    <col min="13327" max="13329" width="10.109375" style="19" bestFit="1" customWidth="1"/>
    <col min="13330" max="13330" width="14.109375" style="19" customWidth="1"/>
    <col min="13331" max="13552" width="9.109375" style="19"/>
    <col min="13553" max="13553" width="23.109375" style="19" customWidth="1"/>
    <col min="13554" max="13555" width="9.109375" style="19"/>
    <col min="13556" max="13556" width="13" style="19" customWidth="1"/>
    <col min="13557" max="13557" width="29.33203125" style="19" customWidth="1"/>
    <col min="13558" max="13560" width="9.109375" style="19"/>
    <col min="13561" max="13561" width="14.6640625" style="19" customWidth="1"/>
    <col min="13562" max="13562" width="13.44140625" style="19" customWidth="1"/>
    <col min="13563" max="13563" width="12.6640625" style="19" customWidth="1"/>
    <col min="13564" max="13564" width="14.109375" style="19" customWidth="1"/>
    <col min="13565" max="13565" width="9.109375" style="19"/>
    <col min="13566" max="13567" width="10.109375" style="19" bestFit="1" customWidth="1"/>
    <col min="13568" max="13569" width="9.33203125" style="19" bestFit="1" customWidth="1"/>
    <col min="13570" max="13576" width="10.109375" style="19" bestFit="1" customWidth="1"/>
    <col min="13577" max="13577" width="9.33203125" style="19" bestFit="1" customWidth="1"/>
    <col min="13578" max="13579" width="10.109375" style="19" bestFit="1" customWidth="1"/>
    <col min="13580" max="13582" width="9.33203125" style="19" bestFit="1" customWidth="1"/>
    <col min="13583" max="13585" width="10.109375" style="19" bestFit="1" customWidth="1"/>
    <col min="13586" max="13586" width="14.109375" style="19" customWidth="1"/>
    <col min="13587" max="13808" width="9.109375" style="19"/>
    <col min="13809" max="13809" width="23.109375" style="19" customWidth="1"/>
    <col min="13810" max="13811" width="9.109375" style="19"/>
    <col min="13812" max="13812" width="13" style="19" customWidth="1"/>
    <col min="13813" max="13813" width="29.33203125" style="19" customWidth="1"/>
    <col min="13814" max="13816" width="9.109375" style="19"/>
    <col min="13817" max="13817" width="14.6640625" style="19" customWidth="1"/>
    <col min="13818" max="13818" width="13.44140625" style="19" customWidth="1"/>
    <col min="13819" max="13819" width="12.6640625" style="19" customWidth="1"/>
    <col min="13820" max="13820" width="14.109375" style="19" customWidth="1"/>
    <col min="13821" max="13821" width="9.109375" style="19"/>
    <col min="13822" max="13823" width="10.109375" style="19" bestFit="1" customWidth="1"/>
    <col min="13824" max="13825" width="9.33203125" style="19" bestFit="1" customWidth="1"/>
    <col min="13826" max="13832" width="10.109375" style="19" bestFit="1" customWidth="1"/>
    <col min="13833" max="13833" width="9.33203125" style="19" bestFit="1" customWidth="1"/>
    <col min="13834" max="13835" width="10.109375" style="19" bestFit="1" customWidth="1"/>
    <col min="13836" max="13838" width="9.33203125" style="19" bestFit="1" customWidth="1"/>
    <col min="13839" max="13841" width="10.109375" style="19" bestFit="1" customWidth="1"/>
    <col min="13842" max="13842" width="14.109375" style="19" customWidth="1"/>
    <col min="13843" max="14064" width="9.109375" style="19"/>
    <col min="14065" max="14065" width="23.109375" style="19" customWidth="1"/>
    <col min="14066" max="14067" width="9.109375" style="19"/>
    <col min="14068" max="14068" width="13" style="19" customWidth="1"/>
    <col min="14069" max="14069" width="29.33203125" style="19" customWidth="1"/>
    <col min="14070" max="14072" width="9.109375" style="19"/>
    <col min="14073" max="14073" width="14.6640625" style="19" customWidth="1"/>
    <col min="14074" max="14074" width="13.44140625" style="19" customWidth="1"/>
    <col min="14075" max="14075" width="12.6640625" style="19" customWidth="1"/>
    <col min="14076" max="14076" width="14.109375" style="19" customWidth="1"/>
    <col min="14077" max="14077" width="9.109375" style="19"/>
    <col min="14078" max="14079" width="10.109375" style="19" bestFit="1" customWidth="1"/>
    <col min="14080" max="14081" width="9.33203125" style="19" bestFit="1" customWidth="1"/>
    <col min="14082" max="14088" width="10.109375" style="19" bestFit="1" customWidth="1"/>
    <col min="14089" max="14089" width="9.33203125" style="19" bestFit="1" customWidth="1"/>
    <col min="14090" max="14091" width="10.109375" style="19" bestFit="1" customWidth="1"/>
    <col min="14092" max="14094" width="9.33203125" style="19" bestFit="1" customWidth="1"/>
    <col min="14095" max="14097" width="10.109375" style="19" bestFit="1" customWidth="1"/>
    <col min="14098" max="14098" width="14.109375" style="19" customWidth="1"/>
    <col min="14099" max="14320" width="9.109375" style="19"/>
    <col min="14321" max="14321" width="23.109375" style="19" customWidth="1"/>
    <col min="14322" max="14323" width="9.109375" style="19"/>
    <col min="14324" max="14324" width="13" style="19" customWidth="1"/>
    <col min="14325" max="14325" width="29.33203125" style="19" customWidth="1"/>
    <col min="14326" max="14328" width="9.109375" style="19"/>
    <col min="14329" max="14329" width="14.6640625" style="19" customWidth="1"/>
    <col min="14330" max="14330" width="13.44140625" style="19" customWidth="1"/>
    <col min="14331" max="14331" width="12.6640625" style="19" customWidth="1"/>
    <col min="14332" max="14332" width="14.109375" style="19" customWidth="1"/>
    <col min="14333" max="14333" width="9.109375" style="19"/>
    <col min="14334" max="14335" width="10.109375" style="19" bestFit="1" customWidth="1"/>
    <col min="14336" max="14337" width="9.33203125" style="19" bestFit="1" customWidth="1"/>
    <col min="14338" max="14344" width="10.109375" style="19" bestFit="1" customWidth="1"/>
    <col min="14345" max="14345" width="9.33203125" style="19" bestFit="1" customWidth="1"/>
    <col min="14346" max="14347" width="10.109375" style="19" bestFit="1" customWidth="1"/>
    <col min="14348" max="14350" width="9.33203125" style="19" bestFit="1" customWidth="1"/>
    <col min="14351" max="14353" width="10.109375" style="19" bestFit="1" customWidth="1"/>
    <col min="14354" max="14354" width="14.109375" style="19" customWidth="1"/>
    <col min="14355" max="14576" width="9.109375" style="19"/>
    <col min="14577" max="14577" width="23.109375" style="19" customWidth="1"/>
    <col min="14578" max="14579" width="9.109375" style="19"/>
    <col min="14580" max="14580" width="13" style="19" customWidth="1"/>
    <col min="14581" max="14581" width="29.33203125" style="19" customWidth="1"/>
    <col min="14582" max="14584" width="9.109375" style="19"/>
    <col min="14585" max="14585" width="14.6640625" style="19" customWidth="1"/>
    <col min="14586" max="14586" width="13.44140625" style="19" customWidth="1"/>
    <col min="14587" max="14587" width="12.6640625" style="19" customWidth="1"/>
    <col min="14588" max="14588" width="14.109375" style="19" customWidth="1"/>
    <col min="14589" max="14589" width="9.109375" style="19"/>
    <col min="14590" max="14591" width="10.109375" style="19" bestFit="1" customWidth="1"/>
    <col min="14592" max="14593" width="9.33203125" style="19" bestFit="1" customWidth="1"/>
    <col min="14594" max="14600" width="10.109375" style="19" bestFit="1" customWidth="1"/>
    <col min="14601" max="14601" width="9.33203125" style="19" bestFit="1" customWidth="1"/>
    <col min="14602" max="14603" width="10.109375" style="19" bestFit="1" customWidth="1"/>
    <col min="14604" max="14606" width="9.33203125" style="19" bestFit="1" customWidth="1"/>
    <col min="14607" max="14609" width="10.109375" style="19" bestFit="1" customWidth="1"/>
    <col min="14610" max="14610" width="14.109375" style="19" customWidth="1"/>
    <col min="14611" max="14832" width="9.109375" style="19"/>
    <col min="14833" max="14833" width="23.109375" style="19" customWidth="1"/>
    <col min="14834" max="14835" width="9.109375" style="19"/>
    <col min="14836" max="14836" width="13" style="19" customWidth="1"/>
    <col min="14837" max="14837" width="29.33203125" style="19" customWidth="1"/>
    <col min="14838" max="14840" width="9.109375" style="19"/>
    <col min="14841" max="14841" width="14.6640625" style="19" customWidth="1"/>
    <col min="14842" max="14842" width="13.44140625" style="19" customWidth="1"/>
    <col min="14843" max="14843" width="12.6640625" style="19" customWidth="1"/>
    <col min="14844" max="14844" width="14.109375" style="19" customWidth="1"/>
    <col min="14845" max="14845" width="9.109375" style="19"/>
    <col min="14846" max="14847" width="10.109375" style="19" bestFit="1" customWidth="1"/>
    <col min="14848" max="14849" width="9.33203125" style="19" bestFit="1" customWidth="1"/>
    <col min="14850" max="14856" width="10.109375" style="19" bestFit="1" customWidth="1"/>
    <col min="14857" max="14857" width="9.33203125" style="19" bestFit="1" customWidth="1"/>
    <col min="14858" max="14859" width="10.109375" style="19" bestFit="1" customWidth="1"/>
    <col min="14860" max="14862" width="9.33203125" style="19" bestFit="1" customWidth="1"/>
    <col min="14863" max="14865" width="10.109375" style="19" bestFit="1" customWidth="1"/>
    <col min="14866" max="14866" width="14.109375" style="19" customWidth="1"/>
    <col min="14867" max="15088" width="9.109375" style="19"/>
    <col min="15089" max="15089" width="23.109375" style="19" customWidth="1"/>
    <col min="15090" max="15091" width="9.109375" style="19"/>
    <col min="15092" max="15092" width="13" style="19" customWidth="1"/>
    <col min="15093" max="15093" width="29.33203125" style="19" customWidth="1"/>
    <col min="15094" max="15096" width="9.109375" style="19"/>
    <col min="15097" max="15097" width="14.6640625" style="19" customWidth="1"/>
    <col min="15098" max="15098" width="13.44140625" style="19" customWidth="1"/>
    <col min="15099" max="15099" width="12.6640625" style="19" customWidth="1"/>
    <col min="15100" max="15100" width="14.109375" style="19" customWidth="1"/>
    <col min="15101" max="15101" width="9.109375" style="19"/>
    <col min="15102" max="15103" width="10.109375" style="19" bestFit="1" customWidth="1"/>
    <col min="15104" max="15105" width="9.33203125" style="19" bestFit="1" customWidth="1"/>
    <col min="15106" max="15112" width="10.109375" style="19" bestFit="1" customWidth="1"/>
    <col min="15113" max="15113" width="9.33203125" style="19" bestFit="1" customWidth="1"/>
    <col min="15114" max="15115" width="10.109375" style="19" bestFit="1" customWidth="1"/>
    <col min="15116" max="15118" width="9.33203125" style="19" bestFit="1" customWidth="1"/>
    <col min="15119" max="15121" width="10.109375" style="19" bestFit="1" customWidth="1"/>
    <col min="15122" max="15122" width="14.109375" style="19" customWidth="1"/>
    <col min="15123" max="15344" width="9.109375" style="19"/>
    <col min="15345" max="15345" width="23.109375" style="19" customWidth="1"/>
    <col min="15346" max="15347" width="9.109375" style="19"/>
    <col min="15348" max="15348" width="13" style="19" customWidth="1"/>
    <col min="15349" max="15349" width="29.33203125" style="19" customWidth="1"/>
    <col min="15350" max="15352" width="9.109375" style="19"/>
    <col min="15353" max="15353" width="14.6640625" style="19" customWidth="1"/>
    <col min="15354" max="15354" width="13.44140625" style="19" customWidth="1"/>
    <col min="15355" max="15355" width="12.6640625" style="19" customWidth="1"/>
    <col min="15356" max="15356" width="14.109375" style="19" customWidth="1"/>
    <col min="15357" max="15357" width="9.109375" style="19"/>
    <col min="15358" max="15359" width="10.109375" style="19" bestFit="1" customWidth="1"/>
    <col min="15360" max="15361" width="9.33203125" style="19" bestFit="1" customWidth="1"/>
    <col min="15362" max="15368" width="10.109375" style="19" bestFit="1" customWidth="1"/>
    <col min="15369" max="15369" width="9.33203125" style="19" bestFit="1" customWidth="1"/>
    <col min="15370" max="15371" width="10.109375" style="19" bestFit="1" customWidth="1"/>
    <col min="15372" max="15374" width="9.33203125" style="19" bestFit="1" customWidth="1"/>
    <col min="15375" max="15377" width="10.109375" style="19" bestFit="1" customWidth="1"/>
    <col min="15378" max="15378" width="14.109375" style="19" customWidth="1"/>
    <col min="15379" max="15600" width="9.109375" style="19"/>
    <col min="15601" max="15601" width="23.109375" style="19" customWidth="1"/>
    <col min="15602" max="15603" width="9.109375" style="19"/>
    <col min="15604" max="15604" width="13" style="19" customWidth="1"/>
    <col min="15605" max="15605" width="29.33203125" style="19" customWidth="1"/>
    <col min="15606" max="15608" width="9.109375" style="19"/>
    <col min="15609" max="15609" width="14.6640625" style="19" customWidth="1"/>
    <col min="15610" max="15610" width="13.44140625" style="19" customWidth="1"/>
    <col min="15611" max="15611" width="12.6640625" style="19" customWidth="1"/>
    <col min="15612" max="15612" width="14.109375" style="19" customWidth="1"/>
    <col min="15613" max="15613" width="9.109375" style="19"/>
    <col min="15614" max="15615" width="10.109375" style="19" bestFit="1" customWidth="1"/>
    <col min="15616" max="15617" width="9.33203125" style="19" bestFit="1" customWidth="1"/>
    <col min="15618" max="15624" width="10.109375" style="19" bestFit="1" customWidth="1"/>
    <col min="15625" max="15625" width="9.33203125" style="19" bestFit="1" customWidth="1"/>
    <col min="15626" max="15627" width="10.109375" style="19" bestFit="1" customWidth="1"/>
    <col min="15628" max="15630" width="9.33203125" style="19" bestFit="1" customWidth="1"/>
    <col min="15631" max="15633" width="10.109375" style="19" bestFit="1" customWidth="1"/>
    <col min="15634" max="15634" width="14.109375" style="19" customWidth="1"/>
    <col min="15635" max="15856" width="9.109375" style="19"/>
    <col min="15857" max="15857" width="23.109375" style="19" customWidth="1"/>
    <col min="15858" max="15859" width="9.109375" style="19"/>
    <col min="15860" max="15860" width="13" style="19" customWidth="1"/>
    <col min="15861" max="15861" width="29.33203125" style="19" customWidth="1"/>
    <col min="15862" max="15864" width="9.109375" style="19"/>
    <col min="15865" max="15865" width="14.6640625" style="19" customWidth="1"/>
    <col min="15866" max="15866" width="13.44140625" style="19" customWidth="1"/>
    <col min="15867" max="15867" width="12.6640625" style="19" customWidth="1"/>
    <col min="15868" max="15868" width="14.109375" style="19" customWidth="1"/>
    <col min="15869" max="15869" width="9.109375" style="19"/>
    <col min="15870" max="15871" width="10.109375" style="19" bestFit="1" customWidth="1"/>
    <col min="15872" max="15873" width="9.33203125" style="19" bestFit="1" customWidth="1"/>
    <col min="15874" max="15880" width="10.109375" style="19" bestFit="1" customWidth="1"/>
    <col min="15881" max="15881" width="9.33203125" style="19" bestFit="1" customWidth="1"/>
    <col min="15882" max="15883" width="10.109375" style="19" bestFit="1" customWidth="1"/>
    <col min="15884" max="15886" width="9.33203125" style="19" bestFit="1" customWidth="1"/>
    <col min="15887" max="15889" width="10.109375" style="19" bestFit="1" customWidth="1"/>
    <col min="15890" max="15890" width="14.109375" style="19" customWidth="1"/>
    <col min="15891" max="16112" width="9.109375" style="19"/>
    <col min="16113" max="16113" width="23.109375" style="19" customWidth="1"/>
    <col min="16114" max="16115" width="9.109375" style="19"/>
    <col min="16116" max="16116" width="13" style="19" customWidth="1"/>
    <col min="16117" max="16117" width="29.33203125" style="19" customWidth="1"/>
    <col min="16118" max="16120" width="9.109375" style="19"/>
    <col min="16121" max="16121" width="14.6640625" style="19" customWidth="1"/>
    <col min="16122" max="16122" width="13.44140625" style="19" customWidth="1"/>
    <col min="16123" max="16123" width="12.6640625" style="19" customWidth="1"/>
    <col min="16124" max="16124" width="14.109375" style="19" customWidth="1"/>
    <col min="16125" max="16125" width="9.109375" style="19"/>
    <col min="16126" max="16127" width="10.109375" style="19" bestFit="1" customWidth="1"/>
    <col min="16128" max="16129" width="9.33203125" style="19" bestFit="1" customWidth="1"/>
    <col min="16130" max="16136" width="10.109375" style="19" bestFit="1" customWidth="1"/>
    <col min="16137" max="16137" width="9.33203125" style="19" bestFit="1" customWidth="1"/>
    <col min="16138" max="16139" width="10.109375" style="19" bestFit="1" customWidth="1"/>
    <col min="16140" max="16142" width="9.33203125" style="19" bestFit="1" customWidth="1"/>
    <col min="16143" max="16145" width="10.109375" style="19" bestFit="1" customWidth="1"/>
    <col min="16146" max="16146" width="14.109375" style="19" customWidth="1"/>
    <col min="16147" max="16384" width="9.109375" style="19"/>
  </cols>
  <sheetData>
    <row r="1" spans="1:20" s="2" customFormat="1" ht="48" thickTop="1" thickBot="1" x14ac:dyDescent="0.35">
      <c r="A1" s="666" t="s">
        <v>274</v>
      </c>
      <c r="B1" s="188" t="s">
        <v>1</v>
      </c>
      <c r="C1" s="188" t="s">
        <v>4</v>
      </c>
      <c r="D1" s="668" t="s">
        <v>219</v>
      </c>
      <c r="E1" s="259" t="s">
        <v>126</v>
      </c>
      <c r="F1" s="103" t="s">
        <v>9</v>
      </c>
      <c r="G1" s="189" t="s">
        <v>10</v>
      </c>
      <c r="H1" s="189" t="s">
        <v>11</v>
      </c>
      <c r="I1" s="189" t="s">
        <v>12</v>
      </c>
      <c r="J1" s="191" t="s">
        <v>13</v>
      </c>
      <c r="K1" s="523" t="s">
        <v>14</v>
      </c>
      <c r="L1" s="524" t="s">
        <v>15</v>
      </c>
      <c r="M1" s="524" t="s">
        <v>16</v>
      </c>
      <c r="N1" s="524" t="s">
        <v>51</v>
      </c>
      <c r="O1" s="525" t="s">
        <v>17</v>
      </c>
      <c r="P1" s="523" t="s">
        <v>18</v>
      </c>
      <c r="Q1" s="524" t="s">
        <v>52</v>
      </c>
      <c r="R1" s="181" t="s">
        <v>19</v>
      </c>
      <c r="S1" s="181" t="s">
        <v>150</v>
      </c>
      <c r="T1" s="183" t="s">
        <v>151</v>
      </c>
    </row>
    <row r="2" spans="1:20" s="2" customFormat="1" ht="16.2" thickTop="1" x14ac:dyDescent="0.3">
      <c r="A2" s="36"/>
      <c r="B2" s="386"/>
      <c r="C2" s="662"/>
      <c r="D2" s="662"/>
      <c r="E2" s="41"/>
      <c r="F2" s="519"/>
      <c r="G2" s="437"/>
      <c r="H2" s="437"/>
      <c r="I2" s="122"/>
      <c r="J2" s="520"/>
      <c r="K2" s="429"/>
      <c r="L2" s="522"/>
      <c r="M2" s="522"/>
      <c r="N2" s="522"/>
      <c r="O2" s="520"/>
      <c r="P2" s="429"/>
      <c r="Q2" s="522"/>
      <c r="R2" s="522"/>
      <c r="S2" s="522"/>
      <c r="T2" s="520"/>
    </row>
    <row r="3" spans="1:20" x14ac:dyDescent="0.3">
      <c r="A3" s="24"/>
      <c r="B3" s="194"/>
      <c r="C3" s="18"/>
      <c r="D3" s="194"/>
      <c r="E3" s="21"/>
      <c r="F3" s="25"/>
      <c r="G3" s="11"/>
      <c r="H3" s="15"/>
      <c r="I3" s="11"/>
      <c r="J3" s="27"/>
      <c r="K3" s="25"/>
      <c r="L3" s="11"/>
      <c r="M3" s="11"/>
      <c r="N3" s="11"/>
      <c r="O3" s="27"/>
      <c r="P3" s="25"/>
      <c r="Q3" s="11"/>
      <c r="R3" s="11"/>
      <c r="S3" s="11"/>
      <c r="T3" s="27"/>
    </row>
    <row r="4" spans="1:20" x14ac:dyDescent="0.3">
      <c r="A4" s="24"/>
      <c r="B4" s="194"/>
      <c r="C4" s="18"/>
      <c r="D4" s="194"/>
      <c r="E4" s="21"/>
      <c r="F4" s="25"/>
      <c r="G4" s="11"/>
      <c r="H4" s="15"/>
      <c r="I4" s="11"/>
      <c r="J4" s="27"/>
      <c r="K4" s="25"/>
      <c r="L4" s="11"/>
      <c r="M4" s="11"/>
      <c r="N4" s="11"/>
      <c r="O4" s="27"/>
      <c r="P4" s="25"/>
      <c r="Q4" s="11"/>
      <c r="R4" s="11"/>
      <c r="S4" s="11"/>
      <c r="T4" s="27"/>
    </row>
    <row r="5" spans="1:20" x14ac:dyDescent="0.3">
      <c r="A5" s="24"/>
      <c r="B5" s="194"/>
      <c r="C5" s="18"/>
      <c r="D5" s="194"/>
      <c r="E5" s="21"/>
      <c r="F5" s="25"/>
      <c r="G5" s="11"/>
      <c r="H5" s="15"/>
      <c r="I5" s="11"/>
      <c r="J5" s="27"/>
      <c r="K5" s="25"/>
      <c r="L5" s="11"/>
      <c r="M5" s="11"/>
      <c r="N5" s="11"/>
      <c r="O5" s="27"/>
      <c r="P5" s="25"/>
      <c r="Q5" s="11"/>
      <c r="R5" s="11"/>
      <c r="S5" s="11"/>
      <c r="T5" s="27"/>
    </row>
    <row r="6" spans="1:20" ht="16.2" thickBot="1" x14ac:dyDescent="0.35">
      <c r="A6" s="370"/>
      <c r="B6" s="220"/>
      <c r="C6" s="56"/>
      <c r="D6" s="220"/>
      <c r="E6" s="81"/>
      <c r="F6" s="80"/>
      <c r="G6" s="58"/>
      <c r="H6" s="57"/>
      <c r="I6" s="58"/>
      <c r="J6" s="367"/>
      <c r="K6" s="80"/>
      <c r="L6" s="58"/>
      <c r="M6" s="58"/>
      <c r="N6" s="58"/>
      <c r="O6" s="367"/>
      <c r="P6" s="80"/>
      <c r="Q6" s="58"/>
      <c r="R6" s="58"/>
      <c r="S6" s="58"/>
      <c r="T6" s="367"/>
    </row>
    <row r="7" spans="1:20" ht="16.2" thickTop="1" x14ac:dyDescent="0.3">
      <c r="A7" s="432" t="s">
        <v>256</v>
      </c>
      <c r="B7" s="198"/>
      <c r="C7" s="60"/>
      <c r="D7" s="198"/>
      <c r="E7" s="107"/>
      <c r="F7" s="110"/>
      <c r="G7" s="62"/>
      <c r="H7" s="61"/>
      <c r="I7" s="62"/>
      <c r="J7" s="126"/>
      <c r="K7" s="110"/>
      <c r="L7" s="62"/>
      <c r="M7" s="62"/>
      <c r="N7" s="62"/>
      <c r="O7" s="126"/>
      <c r="P7" s="110"/>
      <c r="Q7" s="62"/>
      <c r="R7" s="62"/>
      <c r="S7" s="62"/>
      <c r="T7" s="126"/>
    </row>
    <row r="8" spans="1:20" x14ac:dyDescent="0.3">
      <c r="A8" s="24" t="s">
        <v>409</v>
      </c>
      <c r="B8" s="194"/>
      <c r="C8" s="18"/>
      <c r="D8" s="194"/>
      <c r="E8" s="21"/>
      <c r="F8" s="25"/>
      <c r="G8" s="11"/>
      <c r="H8" s="15"/>
      <c r="I8" s="11"/>
      <c r="J8" s="27"/>
      <c r="K8" s="25"/>
      <c r="L8" s="11"/>
      <c r="M8" s="11"/>
      <c r="N8" s="11"/>
      <c r="O8" s="27"/>
      <c r="P8" s="25"/>
      <c r="Q8" s="11"/>
      <c r="R8" s="11"/>
      <c r="S8" s="11"/>
      <c r="T8" s="27"/>
    </row>
    <row r="9" spans="1:20" x14ac:dyDescent="0.3">
      <c r="A9" s="24" t="s">
        <v>416</v>
      </c>
      <c r="B9" s="194"/>
      <c r="C9" s="18"/>
      <c r="D9" s="194"/>
      <c r="E9" s="21"/>
      <c r="F9" s="25"/>
      <c r="G9" s="11"/>
      <c r="H9" s="15"/>
      <c r="I9" s="11"/>
      <c r="J9" s="27"/>
      <c r="K9" s="25"/>
      <c r="L9" s="11"/>
      <c r="M9" s="11"/>
      <c r="N9" s="11"/>
      <c r="O9" s="27"/>
      <c r="P9" s="25"/>
      <c r="Q9" s="11"/>
      <c r="R9" s="11"/>
      <c r="S9" s="11"/>
      <c r="T9" s="27"/>
    </row>
    <row r="10" spans="1:20" x14ac:dyDescent="0.3">
      <c r="A10" s="159" t="s">
        <v>249</v>
      </c>
      <c r="B10" s="210"/>
      <c r="C10" s="158"/>
      <c r="D10" s="210"/>
      <c r="E10" s="163"/>
      <c r="F10" s="527"/>
      <c r="G10" s="528"/>
      <c r="H10" s="164"/>
      <c r="I10" s="528"/>
      <c r="J10" s="529"/>
      <c r="K10" s="527"/>
      <c r="L10" s="528"/>
      <c r="M10" s="528"/>
      <c r="N10" s="528"/>
      <c r="O10" s="529"/>
      <c r="P10" s="527"/>
      <c r="Q10" s="528"/>
      <c r="R10" s="528"/>
      <c r="S10" s="528"/>
      <c r="T10" s="529"/>
    </row>
    <row r="11" spans="1:20" x14ac:dyDescent="0.3">
      <c r="A11" s="24" t="s">
        <v>33</v>
      </c>
      <c r="B11" s="194"/>
      <c r="C11" s="18"/>
      <c r="D11" s="194"/>
      <c r="E11" s="101"/>
      <c r="F11" s="98"/>
      <c r="G11" s="15"/>
      <c r="H11" s="15"/>
      <c r="I11" s="15"/>
      <c r="J11" s="26"/>
      <c r="K11" s="98"/>
      <c r="L11" s="15"/>
      <c r="M11" s="15"/>
      <c r="N11" s="15"/>
      <c r="O11" s="26"/>
      <c r="P11" s="98"/>
      <c r="Q11" s="15"/>
      <c r="R11" s="15"/>
      <c r="S11" s="15"/>
      <c r="T11" s="26"/>
    </row>
    <row r="12" spans="1:20" x14ac:dyDescent="0.3">
      <c r="A12" s="24" t="s">
        <v>31</v>
      </c>
      <c r="B12" s="194"/>
      <c r="C12" s="18"/>
      <c r="D12" s="194"/>
      <c r="E12" s="101"/>
      <c r="F12" s="251">
        <f t="shared" ref="F12:T12" si="0">SUM(F3:F11)</f>
        <v>0</v>
      </c>
      <c r="G12" s="15">
        <f t="shared" si="0"/>
        <v>0</v>
      </c>
      <c r="H12" s="15">
        <f t="shared" si="0"/>
        <v>0</v>
      </c>
      <c r="I12" s="15">
        <f t="shared" si="0"/>
        <v>0</v>
      </c>
      <c r="J12" s="119">
        <f t="shared" si="0"/>
        <v>0</v>
      </c>
      <c r="K12" s="98">
        <f t="shared" si="0"/>
        <v>0</v>
      </c>
      <c r="L12" s="15">
        <f t="shared" si="0"/>
        <v>0</v>
      </c>
      <c r="M12" s="15">
        <f t="shared" si="0"/>
        <v>0</v>
      </c>
      <c r="N12" s="15">
        <f t="shared" si="0"/>
        <v>0</v>
      </c>
      <c r="O12" s="26">
        <f t="shared" si="0"/>
        <v>0</v>
      </c>
      <c r="P12" s="23">
        <f t="shared" si="0"/>
        <v>0</v>
      </c>
      <c r="Q12" s="23">
        <f t="shared" si="0"/>
        <v>0</v>
      </c>
      <c r="R12" s="23">
        <f t="shared" si="0"/>
        <v>0</v>
      </c>
      <c r="S12" s="23">
        <f t="shared" si="0"/>
        <v>0</v>
      </c>
      <c r="T12" s="26">
        <f t="shared" si="0"/>
        <v>0</v>
      </c>
    </row>
    <row r="13" spans="1:20" ht="16.2" thickBot="1" x14ac:dyDescent="0.35">
      <c r="A13" s="526" t="s">
        <v>248</v>
      </c>
      <c r="B13" s="222"/>
      <c r="C13" s="140"/>
      <c r="D13" s="222"/>
      <c r="E13" s="168"/>
      <c r="F13" s="544">
        <v>-25000</v>
      </c>
      <c r="G13" s="141">
        <v>0</v>
      </c>
      <c r="H13" s="141">
        <v>0</v>
      </c>
      <c r="I13" s="141">
        <v>0</v>
      </c>
      <c r="J13" s="334">
        <v>0</v>
      </c>
      <c r="K13" s="544">
        <v>0</v>
      </c>
      <c r="L13" s="141">
        <v>0</v>
      </c>
      <c r="M13" s="141">
        <v>0</v>
      </c>
      <c r="N13" s="141">
        <v>0</v>
      </c>
      <c r="O13" s="334">
        <v>0</v>
      </c>
      <c r="P13" s="544">
        <v>0</v>
      </c>
      <c r="Q13" s="141">
        <v>0</v>
      </c>
      <c r="R13" s="141">
        <v>0</v>
      </c>
      <c r="S13" s="141">
        <v>0</v>
      </c>
      <c r="T13" s="335">
        <v>0</v>
      </c>
    </row>
    <row r="14" spans="1:20" s="20" customFormat="1" ht="16.8" thickTop="1" thickBot="1" x14ac:dyDescent="0.35">
      <c r="A14" s="78" t="s">
        <v>30</v>
      </c>
      <c r="B14" s="211"/>
      <c r="C14" s="70"/>
      <c r="D14" s="277"/>
      <c r="E14" s="94"/>
      <c r="F14" s="82">
        <f>SUM(F11+F13)</f>
        <v>-25000</v>
      </c>
      <c r="G14" s="82">
        <f t="shared" ref="G14:T14" si="1">SUM(G11+G13)</f>
        <v>0</v>
      </c>
      <c r="H14" s="82">
        <f t="shared" si="1"/>
        <v>0</v>
      </c>
      <c r="I14" s="82">
        <f t="shared" si="1"/>
        <v>0</v>
      </c>
      <c r="J14" s="82">
        <f t="shared" si="1"/>
        <v>0</v>
      </c>
      <c r="K14" s="82">
        <f t="shared" si="1"/>
        <v>0</v>
      </c>
      <c r="L14" s="82">
        <f t="shared" si="1"/>
        <v>0</v>
      </c>
      <c r="M14" s="82">
        <f t="shared" si="1"/>
        <v>0</v>
      </c>
      <c r="N14" s="82">
        <f t="shared" si="1"/>
        <v>0</v>
      </c>
      <c r="O14" s="82">
        <f t="shared" si="1"/>
        <v>0</v>
      </c>
      <c r="P14" s="82">
        <f t="shared" si="1"/>
        <v>0</v>
      </c>
      <c r="Q14" s="82">
        <f t="shared" si="1"/>
        <v>0</v>
      </c>
      <c r="R14" s="82">
        <f t="shared" si="1"/>
        <v>0</v>
      </c>
      <c r="S14" s="82">
        <f t="shared" si="1"/>
        <v>0</v>
      </c>
      <c r="T14" s="608">
        <f t="shared" si="1"/>
        <v>0</v>
      </c>
    </row>
    <row r="15" spans="1:20" ht="16.8" thickTop="1" thickBot="1" x14ac:dyDescent="0.35">
      <c r="A15" s="374"/>
      <c r="B15" s="221"/>
      <c r="C15" s="74"/>
      <c r="D15" s="221"/>
      <c r="E15" s="261"/>
      <c r="F15" s="518"/>
      <c r="G15" s="128"/>
      <c r="H15" s="128"/>
      <c r="I15" s="75"/>
      <c r="J15" s="481"/>
      <c r="K15" s="430"/>
      <c r="L15" s="128"/>
      <c r="M15" s="128"/>
      <c r="N15" s="128"/>
      <c r="O15" s="481"/>
      <c r="P15" s="430"/>
      <c r="Q15" s="128"/>
      <c r="R15" s="75"/>
      <c r="S15" s="75"/>
      <c r="T15" s="461"/>
    </row>
    <row r="16" spans="1:20" s="20" customFormat="1" ht="16.8" thickTop="1" thickBot="1" x14ac:dyDescent="0.35">
      <c r="A16" s="184" t="s">
        <v>262</v>
      </c>
      <c r="B16" s="609"/>
      <c r="C16" s="172"/>
      <c r="D16" s="610"/>
      <c r="E16" s="171">
        <v>0</v>
      </c>
      <c r="F16" s="611">
        <f t="shared" ref="F16:T16" si="2">E16+F10-F13</f>
        <v>25000</v>
      </c>
      <c r="G16" s="172">
        <f t="shared" si="2"/>
        <v>25000</v>
      </c>
      <c r="H16" s="172">
        <f t="shared" si="2"/>
        <v>25000</v>
      </c>
      <c r="I16" s="172">
        <f t="shared" si="2"/>
        <v>25000</v>
      </c>
      <c r="J16" s="223">
        <f t="shared" si="2"/>
        <v>25000</v>
      </c>
      <c r="K16" s="611">
        <f t="shared" si="2"/>
        <v>25000</v>
      </c>
      <c r="L16" s="172">
        <f t="shared" si="2"/>
        <v>25000</v>
      </c>
      <c r="M16" s="172">
        <f t="shared" si="2"/>
        <v>25000</v>
      </c>
      <c r="N16" s="172">
        <f t="shared" si="2"/>
        <v>25000</v>
      </c>
      <c r="O16" s="223">
        <f t="shared" si="2"/>
        <v>25000</v>
      </c>
      <c r="P16" s="611">
        <f t="shared" si="2"/>
        <v>25000</v>
      </c>
      <c r="Q16" s="172">
        <f t="shared" si="2"/>
        <v>25000</v>
      </c>
      <c r="R16" s="172">
        <f t="shared" si="2"/>
        <v>25000</v>
      </c>
      <c r="S16" s="172">
        <f t="shared" si="2"/>
        <v>25000</v>
      </c>
      <c r="T16" s="223">
        <f t="shared" si="2"/>
        <v>25000</v>
      </c>
    </row>
    <row r="17" spans="1:2" ht="16.2" thickTop="1" x14ac:dyDescent="0.3">
      <c r="A17" s="2"/>
      <c r="B17" s="218"/>
    </row>
    <row r="18" spans="1:2" x14ac:dyDescent="0.3">
      <c r="A18" s="2"/>
      <c r="B18" s="218"/>
    </row>
    <row r="19" spans="1:2" x14ac:dyDescent="0.3">
      <c r="A19" s="2"/>
      <c r="B19" s="218"/>
    </row>
    <row r="20" spans="1:2" x14ac:dyDescent="0.3">
      <c r="A20" s="2"/>
      <c r="B20" s="218"/>
    </row>
    <row r="21" spans="1:2" x14ac:dyDescent="0.3">
      <c r="A21" s="2"/>
      <c r="B21" s="218"/>
    </row>
    <row r="22" spans="1:2" x14ac:dyDescent="0.3">
      <c r="A22" s="2"/>
      <c r="B22" s="218"/>
    </row>
    <row r="23" spans="1:2" x14ac:dyDescent="0.3">
      <c r="A23" s="2"/>
      <c r="B23" s="218"/>
    </row>
    <row r="24" spans="1:2" x14ac:dyDescent="0.3">
      <c r="A24" s="2"/>
      <c r="B24" s="218"/>
    </row>
    <row r="25" spans="1:2" x14ac:dyDescent="0.3">
      <c r="A25" s="2"/>
      <c r="B25" s="218"/>
    </row>
    <row r="26" spans="1:2" x14ac:dyDescent="0.3">
      <c r="A26" s="2"/>
      <c r="B26" s="218"/>
    </row>
    <row r="27" spans="1:2" x14ac:dyDescent="0.3">
      <c r="A27" s="2"/>
      <c r="B27" s="218"/>
    </row>
    <row r="28" spans="1:2" x14ac:dyDescent="0.3">
      <c r="A28" s="2"/>
      <c r="B28" s="218"/>
    </row>
  </sheetData>
  <pageMargins left="0" right="0" top="0.5" bottom="0" header="0" footer="0"/>
  <pageSetup paperSize="5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11B73-A836-4F92-942A-16759CCCAE41}">
  <sheetPr>
    <pageSetUpPr fitToPage="1"/>
  </sheetPr>
  <dimension ref="A1:W25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28" sqref="M28"/>
    </sheetView>
  </sheetViews>
  <sheetFormatPr defaultColWidth="9.109375" defaultRowHeight="15.6" x14ac:dyDescent="0.3"/>
  <cols>
    <col min="1" max="1" width="32.5546875" style="30" customWidth="1"/>
    <col min="2" max="2" width="13.5546875" style="35" customWidth="1"/>
    <col min="3" max="3" width="13.44140625" style="30" customWidth="1"/>
    <col min="4" max="4" width="12.5546875" style="30" hidden="1" customWidth="1"/>
    <col min="5" max="5" width="15.109375" style="30" hidden="1" customWidth="1"/>
    <col min="6" max="6" width="17" style="30" hidden="1" customWidth="1"/>
    <col min="7" max="7" width="16.109375" style="30" hidden="1" customWidth="1"/>
    <col min="8" max="8" width="18.33203125" style="30" hidden="1" customWidth="1"/>
    <col min="9" max="11" width="11.6640625" style="30" customWidth="1"/>
    <col min="12" max="12" width="15.109375" style="30" customWidth="1"/>
    <col min="13" max="13" width="15.5546875" style="30" customWidth="1"/>
    <col min="14" max="14" width="16.6640625" style="30" customWidth="1"/>
    <col min="15" max="15" width="16" style="30" customWidth="1"/>
    <col min="16" max="16" width="14.6640625" style="30" customWidth="1"/>
    <col min="17" max="17" width="14" style="30" customWidth="1"/>
    <col min="18" max="18" width="13.5546875" style="30" customWidth="1"/>
    <col min="19" max="19" width="14" style="30" customWidth="1"/>
    <col min="20" max="20" width="14.44140625" style="30" customWidth="1"/>
    <col min="21" max="21" width="15.33203125" style="30" customWidth="1"/>
    <col min="22" max="22" width="14.88671875" style="30" customWidth="1"/>
    <col min="23" max="23" width="13.6640625" style="30" customWidth="1"/>
    <col min="24" max="16384" width="9.109375" style="30"/>
  </cols>
  <sheetData>
    <row r="1" spans="1:23" ht="48" thickTop="1" thickBot="1" x14ac:dyDescent="0.35">
      <c r="A1" s="654" t="s">
        <v>418</v>
      </c>
      <c r="B1" s="801" t="s">
        <v>1</v>
      </c>
      <c r="C1" s="801" t="s">
        <v>4</v>
      </c>
      <c r="D1" s="282" t="s">
        <v>2</v>
      </c>
      <c r="E1" s="283" t="s">
        <v>3</v>
      </c>
      <c r="F1" s="669" t="s">
        <v>5</v>
      </c>
      <c r="G1" s="345" t="s">
        <v>126</v>
      </c>
      <c r="H1" s="483" t="s">
        <v>8</v>
      </c>
      <c r="I1" s="286" t="s">
        <v>9</v>
      </c>
      <c r="J1" s="286" t="s">
        <v>10</v>
      </c>
      <c r="K1" s="286" t="s">
        <v>11</v>
      </c>
      <c r="L1" s="286" t="s">
        <v>12</v>
      </c>
      <c r="M1" s="286" t="s">
        <v>13</v>
      </c>
      <c r="N1" s="286" t="s">
        <v>14</v>
      </c>
      <c r="O1" s="286" t="s">
        <v>15</v>
      </c>
      <c r="P1" s="286" t="s">
        <v>16</v>
      </c>
      <c r="Q1" s="286" t="s">
        <v>51</v>
      </c>
      <c r="R1" s="286" t="s">
        <v>17</v>
      </c>
      <c r="S1" s="286" t="s">
        <v>18</v>
      </c>
      <c r="T1" s="286" t="s">
        <v>52</v>
      </c>
      <c r="U1" s="286" t="s">
        <v>19</v>
      </c>
      <c r="V1" s="286" t="s">
        <v>150</v>
      </c>
      <c r="W1" s="286" t="s">
        <v>151</v>
      </c>
    </row>
    <row r="2" spans="1:23" s="22" customFormat="1" ht="18.75" customHeight="1" thickTop="1" x14ac:dyDescent="0.3">
      <c r="A2" s="619"/>
      <c r="B2" s="802"/>
      <c r="C2" s="791"/>
      <c r="D2" s="347"/>
      <c r="E2" s="348"/>
      <c r="F2" s="349"/>
      <c r="G2" s="349"/>
      <c r="H2" s="350"/>
      <c r="I2" s="486"/>
      <c r="J2" s="351"/>
      <c r="K2" s="351"/>
      <c r="L2" s="351"/>
      <c r="M2" s="352"/>
      <c r="N2" s="486"/>
      <c r="O2" s="351"/>
      <c r="P2" s="351"/>
      <c r="Q2" s="351"/>
      <c r="R2" s="77"/>
      <c r="S2" s="486"/>
      <c r="T2" s="49"/>
      <c r="U2" s="49"/>
      <c r="V2" s="49"/>
      <c r="W2" s="77"/>
    </row>
    <row r="3" spans="1:23" s="22" customFormat="1" x14ac:dyDescent="0.3">
      <c r="A3" s="620" t="s">
        <v>195</v>
      </c>
      <c r="B3" s="803" t="s">
        <v>8</v>
      </c>
      <c r="C3" s="792"/>
      <c r="D3" s="353"/>
      <c r="E3" s="354"/>
      <c r="F3" s="681" t="s">
        <v>229</v>
      </c>
      <c r="G3" s="355"/>
      <c r="H3" s="356">
        <v>23000</v>
      </c>
      <c r="I3" s="631">
        <v>23000</v>
      </c>
      <c r="J3" s="356">
        <v>23000</v>
      </c>
      <c r="K3" s="356">
        <v>23000</v>
      </c>
      <c r="L3" s="356">
        <v>23000</v>
      </c>
      <c r="M3" s="358">
        <v>23000</v>
      </c>
      <c r="N3" s="631">
        <v>23000</v>
      </c>
      <c r="O3" s="356">
        <v>23000</v>
      </c>
      <c r="P3" s="356">
        <v>23000</v>
      </c>
      <c r="Q3" s="356">
        <v>23000</v>
      </c>
      <c r="R3" s="358">
        <v>23000</v>
      </c>
      <c r="S3" s="631">
        <v>23000</v>
      </c>
      <c r="T3" s="356">
        <v>23000</v>
      </c>
      <c r="U3" s="356">
        <v>23000</v>
      </c>
      <c r="V3" s="356">
        <v>23000</v>
      </c>
      <c r="W3" s="358">
        <v>23000</v>
      </c>
    </row>
    <row r="4" spans="1:23" s="22" customFormat="1" x14ac:dyDescent="0.3">
      <c r="A4" s="620"/>
      <c r="B4" s="803"/>
      <c r="C4" s="792"/>
      <c r="D4" s="353"/>
      <c r="E4" s="354"/>
      <c r="F4" s="355"/>
      <c r="G4" s="355"/>
      <c r="H4" s="356"/>
      <c r="I4" s="426"/>
      <c r="J4" s="357"/>
      <c r="K4" s="357"/>
      <c r="L4" s="357"/>
      <c r="M4" s="358"/>
      <c r="N4" s="426"/>
      <c r="O4" s="357"/>
      <c r="P4" s="357"/>
      <c r="Q4" s="357"/>
      <c r="R4" s="358"/>
      <c r="S4" s="426"/>
      <c r="T4" s="357"/>
      <c r="U4" s="357"/>
      <c r="V4" s="357"/>
      <c r="W4" s="358"/>
    </row>
    <row r="5" spans="1:23" s="22" customFormat="1" x14ac:dyDescent="0.3">
      <c r="A5" s="620" t="s">
        <v>194</v>
      </c>
      <c r="B5" s="803" t="s">
        <v>8</v>
      </c>
      <c r="C5" s="792"/>
      <c r="D5" s="353"/>
      <c r="E5" s="354"/>
      <c r="F5" s="681" t="s">
        <v>229</v>
      </c>
      <c r="G5" s="355"/>
      <c r="H5" s="356">
        <v>6100</v>
      </c>
      <c r="I5" s="426">
        <v>6100</v>
      </c>
      <c r="J5" s="357">
        <v>6100</v>
      </c>
      <c r="K5" s="357">
        <v>6100</v>
      </c>
      <c r="L5" s="357">
        <v>6100</v>
      </c>
      <c r="M5" s="358">
        <v>6100</v>
      </c>
      <c r="N5" s="426">
        <v>6100</v>
      </c>
      <c r="O5" s="357">
        <v>6100</v>
      </c>
      <c r="P5" s="357">
        <v>6100</v>
      </c>
      <c r="Q5" s="357">
        <v>6100</v>
      </c>
      <c r="R5" s="358">
        <v>6100</v>
      </c>
      <c r="S5" s="426">
        <v>6100</v>
      </c>
      <c r="T5" s="357">
        <v>6100</v>
      </c>
      <c r="U5" s="357">
        <v>6100</v>
      </c>
      <c r="V5" s="357">
        <v>6100</v>
      </c>
      <c r="W5" s="358">
        <v>6100</v>
      </c>
    </row>
    <row r="6" spans="1:23" s="22" customFormat="1" x14ac:dyDescent="0.3">
      <c r="A6" s="620"/>
      <c r="B6" s="803"/>
      <c r="C6" s="792"/>
      <c r="D6" s="353"/>
      <c r="E6" s="354"/>
      <c r="F6" s="681"/>
      <c r="G6" s="355"/>
      <c r="H6" s="356"/>
      <c r="I6" s="426"/>
      <c r="J6" s="357"/>
      <c r="K6" s="357"/>
      <c r="L6" s="357"/>
      <c r="M6" s="358"/>
      <c r="N6" s="426"/>
      <c r="O6" s="357"/>
      <c r="P6" s="357"/>
      <c r="Q6" s="357"/>
      <c r="R6" s="358"/>
      <c r="S6" s="426"/>
      <c r="T6" s="357"/>
      <c r="U6" s="357"/>
      <c r="V6" s="357"/>
      <c r="W6" s="358"/>
    </row>
    <row r="7" spans="1:23" s="22" customFormat="1" x14ac:dyDescent="0.3">
      <c r="A7" s="620" t="s">
        <v>196</v>
      </c>
      <c r="B7" s="803" t="s">
        <v>8</v>
      </c>
      <c r="C7" s="792"/>
      <c r="D7" s="679"/>
      <c r="E7" s="354"/>
      <c r="F7" s="681" t="s">
        <v>229</v>
      </c>
      <c r="G7" s="355"/>
      <c r="H7" s="356">
        <v>15000</v>
      </c>
      <c r="I7" s="426">
        <v>15000</v>
      </c>
      <c r="J7" s="357">
        <v>15000</v>
      </c>
      <c r="K7" s="357">
        <v>15000</v>
      </c>
      <c r="L7" s="357">
        <v>15000</v>
      </c>
      <c r="M7" s="358">
        <v>15000</v>
      </c>
      <c r="N7" s="426">
        <v>15000</v>
      </c>
      <c r="O7" s="357">
        <v>15000</v>
      </c>
      <c r="P7" s="357">
        <v>15000</v>
      </c>
      <c r="Q7" s="357">
        <v>15000</v>
      </c>
      <c r="R7" s="358">
        <v>15000</v>
      </c>
      <c r="S7" s="426">
        <v>15000</v>
      </c>
      <c r="T7" s="357">
        <v>15000</v>
      </c>
      <c r="U7" s="357">
        <v>15000</v>
      </c>
      <c r="V7" s="357">
        <v>15000</v>
      </c>
      <c r="W7" s="358">
        <v>15000</v>
      </c>
    </row>
    <row r="8" spans="1:23" s="22" customFormat="1" x14ac:dyDescent="0.3">
      <c r="A8" s="620"/>
      <c r="B8" s="803"/>
      <c r="C8" s="792"/>
      <c r="D8" s="353"/>
      <c r="E8" s="354"/>
      <c r="F8" s="359"/>
      <c r="G8" s="359"/>
      <c r="H8" s="360"/>
      <c r="I8" s="484"/>
      <c r="J8" s="361"/>
      <c r="K8" s="361"/>
      <c r="L8" s="361"/>
      <c r="M8" s="362"/>
      <c r="N8" s="484"/>
      <c r="O8" s="361"/>
      <c r="P8" s="361"/>
      <c r="Q8" s="361"/>
      <c r="R8" s="362"/>
      <c r="S8" s="25"/>
      <c r="T8" s="361"/>
      <c r="U8" s="11"/>
      <c r="V8" s="11"/>
      <c r="W8" s="27"/>
    </row>
    <row r="9" spans="1:23" s="22" customFormat="1" ht="31.2" x14ac:dyDescent="0.3">
      <c r="A9" s="621" t="s">
        <v>197</v>
      </c>
      <c r="B9" s="804" t="s">
        <v>8</v>
      </c>
      <c r="C9" s="567">
        <v>74836.160000000003</v>
      </c>
      <c r="D9" s="363"/>
      <c r="E9" s="364"/>
      <c r="F9" s="365"/>
      <c r="G9" s="365"/>
      <c r="H9" s="567">
        <v>74836.160000000003</v>
      </c>
      <c r="I9" s="485"/>
      <c r="J9" s="366"/>
      <c r="K9" s="366"/>
      <c r="L9" s="366"/>
      <c r="M9" s="493"/>
      <c r="N9" s="485"/>
      <c r="O9" s="366"/>
      <c r="P9" s="366"/>
      <c r="Q9" s="366"/>
      <c r="R9" s="367"/>
      <c r="S9" s="485"/>
      <c r="T9" s="58"/>
      <c r="U9" s="58"/>
      <c r="V9" s="58"/>
      <c r="W9" s="367"/>
    </row>
    <row r="10" spans="1:23" s="22" customFormat="1" x14ac:dyDescent="0.3">
      <c r="A10" s="621"/>
      <c r="B10" s="804"/>
      <c r="C10" s="567"/>
      <c r="D10" s="363"/>
      <c r="E10" s="364"/>
      <c r="F10" s="365"/>
      <c r="G10" s="365"/>
      <c r="H10" s="567"/>
      <c r="I10" s="485"/>
      <c r="J10" s="366"/>
      <c r="K10" s="366"/>
      <c r="L10" s="366"/>
      <c r="M10" s="493"/>
      <c r="N10" s="485"/>
      <c r="O10" s="366"/>
      <c r="P10" s="366"/>
      <c r="Q10" s="366"/>
      <c r="R10" s="367"/>
      <c r="S10" s="485"/>
      <c r="T10" s="58"/>
      <c r="U10" s="58"/>
      <c r="V10" s="58"/>
      <c r="W10" s="367"/>
    </row>
    <row r="11" spans="1:23" s="22" customFormat="1" x14ac:dyDescent="0.3">
      <c r="A11" s="620" t="s">
        <v>214</v>
      </c>
      <c r="B11" s="803"/>
      <c r="C11" s="792"/>
      <c r="D11" s="353"/>
      <c r="E11" s="354"/>
      <c r="F11" s="680"/>
      <c r="G11" s="359"/>
      <c r="H11" s="360"/>
      <c r="I11" s="426"/>
      <c r="J11" s="357"/>
      <c r="K11" s="357"/>
      <c r="L11" s="357"/>
      <c r="M11" s="358"/>
      <c r="N11" s="426"/>
      <c r="O11" s="357"/>
      <c r="P11" s="357"/>
      <c r="Q11" s="357"/>
      <c r="R11" s="358"/>
      <c r="S11" s="426"/>
      <c r="T11" s="357"/>
      <c r="U11" s="357"/>
      <c r="V11" s="357"/>
      <c r="W11" s="358"/>
    </row>
    <row r="12" spans="1:23" s="22" customFormat="1" ht="16.2" thickBot="1" x14ac:dyDescent="0.35">
      <c r="A12" s="622"/>
      <c r="B12" s="805"/>
      <c r="C12" s="793"/>
      <c r="D12" s="612"/>
      <c r="E12" s="613"/>
      <c r="F12" s="614"/>
      <c r="G12" s="614"/>
      <c r="H12" s="615"/>
      <c r="I12" s="616"/>
      <c r="J12" s="617"/>
      <c r="K12" s="617"/>
      <c r="L12" s="617"/>
      <c r="M12" s="618"/>
      <c r="N12" s="616"/>
      <c r="O12" s="617"/>
      <c r="P12" s="617"/>
      <c r="Q12" s="617"/>
      <c r="R12" s="481"/>
      <c r="S12" s="616"/>
      <c r="T12" s="128"/>
      <c r="U12" s="128"/>
      <c r="V12" s="128"/>
      <c r="W12" s="481"/>
    </row>
    <row r="13" spans="1:23" s="22" customFormat="1" ht="16.2" thickTop="1" x14ac:dyDescent="0.3">
      <c r="A13" s="623" t="s">
        <v>256</v>
      </c>
      <c r="B13" s="806"/>
      <c r="C13" s="794"/>
      <c r="D13" s="624"/>
      <c r="E13" s="625"/>
      <c r="F13" s="626"/>
      <c r="G13" s="626"/>
      <c r="H13" s="627"/>
      <c r="I13" s="628"/>
      <c r="J13" s="629"/>
      <c r="K13" s="629"/>
      <c r="L13" s="629"/>
      <c r="M13" s="630"/>
      <c r="N13" s="628"/>
      <c r="O13" s="629"/>
      <c r="P13" s="629"/>
      <c r="Q13" s="629"/>
      <c r="R13" s="126"/>
      <c r="S13" s="628"/>
      <c r="T13" s="62"/>
      <c r="U13" s="62"/>
      <c r="V13" s="62"/>
      <c r="W13" s="126"/>
    </row>
    <row r="14" spans="1:23" s="19" customFormat="1" x14ac:dyDescent="0.3">
      <c r="A14" s="159" t="s">
        <v>250</v>
      </c>
      <c r="B14" s="807"/>
      <c r="C14" s="795"/>
      <c r="D14" s="632"/>
      <c r="E14" s="632"/>
      <c r="F14" s="632"/>
      <c r="G14" s="632"/>
      <c r="H14" s="163">
        <f t="shared" ref="H14:W14" si="0">-SUM(H3:H9)</f>
        <v>-118936.16</v>
      </c>
      <c r="I14" s="162">
        <f t="shared" si="0"/>
        <v>-44100</v>
      </c>
      <c r="J14" s="163">
        <f t="shared" si="0"/>
        <v>-44100</v>
      </c>
      <c r="K14" s="162">
        <f t="shared" si="0"/>
        <v>-44100</v>
      </c>
      <c r="L14" s="165">
        <f t="shared" si="0"/>
        <v>-44100</v>
      </c>
      <c r="M14" s="675">
        <f t="shared" si="0"/>
        <v>-44100</v>
      </c>
      <c r="N14" s="162">
        <f t="shared" si="0"/>
        <v>-44100</v>
      </c>
      <c r="O14" s="142">
        <f t="shared" si="0"/>
        <v>-44100</v>
      </c>
      <c r="P14" s="544">
        <f t="shared" si="0"/>
        <v>-44100</v>
      </c>
      <c r="Q14" s="341">
        <f t="shared" si="0"/>
        <v>-44100</v>
      </c>
      <c r="R14" s="675">
        <f t="shared" si="0"/>
        <v>-44100</v>
      </c>
      <c r="S14" s="162">
        <f t="shared" si="0"/>
        <v>-44100</v>
      </c>
      <c r="T14" s="163">
        <f t="shared" si="0"/>
        <v>-44100</v>
      </c>
      <c r="U14" s="162">
        <f t="shared" si="0"/>
        <v>-44100</v>
      </c>
      <c r="V14" s="165">
        <f t="shared" si="0"/>
        <v>-44100</v>
      </c>
      <c r="W14" s="166">
        <f t="shared" si="0"/>
        <v>-44100</v>
      </c>
    </row>
    <row r="15" spans="1:23" s="19" customFormat="1" x14ac:dyDescent="0.3">
      <c r="A15" s="24" t="s">
        <v>33</v>
      </c>
      <c r="B15" s="808"/>
      <c r="C15" s="796"/>
      <c r="D15" s="369"/>
      <c r="E15" s="369"/>
      <c r="F15" s="369"/>
      <c r="G15" s="369"/>
      <c r="H15" s="21">
        <f t="shared" ref="H15:W15" si="1">-SUM(H3:H14)</f>
        <v>0</v>
      </c>
      <c r="I15" s="251">
        <f t="shared" si="1"/>
        <v>0</v>
      </c>
      <c r="J15" s="21">
        <f t="shared" si="1"/>
        <v>0</v>
      </c>
      <c r="K15" s="21">
        <f t="shared" si="1"/>
        <v>0</v>
      </c>
      <c r="L15" s="21">
        <f t="shared" si="1"/>
        <v>0</v>
      </c>
      <c r="M15" s="26">
        <f t="shared" si="1"/>
        <v>0</v>
      </c>
      <c r="N15" s="251">
        <f t="shared" si="1"/>
        <v>0</v>
      </c>
      <c r="O15" s="97">
        <f t="shared" si="1"/>
        <v>0</v>
      </c>
      <c r="P15" s="97">
        <f t="shared" si="1"/>
        <v>0</v>
      </c>
      <c r="Q15" s="97">
        <f t="shared" si="1"/>
        <v>0</v>
      </c>
      <c r="R15" s="26">
        <f t="shared" si="1"/>
        <v>0</v>
      </c>
      <c r="S15" s="251">
        <f t="shared" si="1"/>
        <v>0</v>
      </c>
      <c r="T15" s="21">
        <f t="shared" si="1"/>
        <v>0</v>
      </c>
      <c r="U15" s="21">
        <f t="shared" si="1"/>
        <v>0</v>
      </c>
      <c r="V15" s="21">
        <f t="shared" si="1"/>
        <v>0</v>
      </c>
      <c r="W15" s="26">
        <f t="shared" si="1"/>
        <v>0</v>
      </c>
    </row>
    <row r="16" spans="1:23" s="19" customFormat="1" ht="16.2" thickBot="1" x14ac:dyDescent="0.35">
      <c r="A16" s="370" t="s">
        <v>31</v>
      </c>
      <c r="B16" s="809"/>
      <c r="C16" s="797"/>
      <c r="D16" s="371"/>
      <c r="E16" s="371"/>
      <c r="F16" s="371"/>
      <c r="G16" s="371"/>
      <c r="H16" s="81">
        <f t="shared" ref="H16:W16" si="2">SUM(H3:H15)</f>
        <v>0</v>
      </c>
      <c r="I16" s="372">
        <f t="shared" si="2"/>
        <v>0</v>
      </c>
      <c r="J16" s="81">
        <f t="shared" si="2"/>
        <v>0</v>
      </c>
      <c r="K16" s="81">
        <f t="shared" si="2"/>
        <v>0</v>
      </c>
      <c r="L16" s="81">
        <f t="shared" si="2"/>
        <v>0</v>
      </c>
      <c r="M16" s="59">
        <f t="shared" si="2"/>
        <v>0</v>
      </c>
      <c r="N16" s="372">
        <f t="shared" si="2"/>
        <v>0</v>
      </c>
      <c r="O16" s="81">
        <f t="shared" si="2"/>
        <v>0</v>
      </c>
      <c r="P16" s="81">
        <f t="shared" si="2"/>
        <v>0</v>
      </c>
      <c r="Q16" s="81">
        <f t="shared" si="2"/>
        <v>0</v>
      </c>
      <c r="R16" s="59">
        <f t="shared" si="2"/>
        <v>0</v>
      </c>
      <c r="S16" s="372">
        <f t="shared" si="2"/>
        <v>0</v>
      </c>
      <c r="T16" s="81">
        <f t="shared" si="2"/>
        <v>0</v>
      </c>
      <c r="U16" s="81">
        <f t="shared" si="2"/>
        <v>0</v>
      </c>
      <c r="V16" s="81">
        <f t="shared" si="2"/>
        <v>0</v>
      </c>
      <c r="W16" s="59">
        <f t="shared" si="2"/>
        <v>0</v>
      </c>
    </row>
    <row r="17" spans="1:23" s="20" customFormat="1" ht="16.8" thickTop="1" thickBot="1" x14ac:dyDescent="0.35">
      <c r="A17" s="78" t="s">
        <v>30</v>
      </c>
      <c r="B17" s="211"/>
      <c r="C17" s="798"/>
      <c r="D17" s="499"/>
      <c r="E17" s="499"/>
      <c r="F17" s="120"/>
      <c r="G17" s="120"/>
      <c r="H17" s="94">
        <f>H15</f>
        <v>0</v>
      </c>
      <c r="I17" s="498">
        <f t="shared" ref="I17:W17" si="3">I15</f>
        <v>0</v>
      </c>
      <c r="J17" s="94">
        <f t="shared" si="3"/>
        <v>0</v>
      </c>
      <c r="K17" s="94">
        <f t="shared" si="3"/>
        <v>0</v>
      </c>
      <c r="L17" s="94">
        <f t="shared" si="3"/>
        <v>0</v>
      </c>
      <c r="M17" s="71">
        <f t="shared" si="3"/>
        <v>0</v>
      </c>
      <c r="N17" s="498">
        <f t="shared" si="3"/>
        <v>0</v>
      </c>
      <c r="O17" s="94">
        <f t="shared" si="3"/>
        <v>0</v>
      </c>
      <c r="P17" s="94">
        <f t="shared" si="3"/>
        <v>0</v>
      </c>
      <c r="Q17" s="94">
        <f t="shared" si="3"/>
        <v>0</v>
      </c>
      <c r="R17" s="71">
        <f t="shared" si="3"/>
        <v>0</v>
      </c>
      <c r="S17" s="498">
        <f t="shared" si="3"/>
        <v>0</v>
      </c>
      <c r="T17" s="94">
        <f t="shared" si="3"/>
        <v>0</v>
      </c>
      <c r="U17" s="94">
        <f t="shared" si="3"/>
        <v>0</v>
      </c>
      <c r="V17" s="94">
        <f t="shared" si="3"/>
        <v>0</v>
      </c>
      <c r="W17" s="71">
        <f t="shared" si="3"/>
        <v>0</v>
      </c>
    </row>
    <row r="18" spans="1:23" s="19" customFormat="1" ht="16.8" thickTop="1" thickBot="1" x14ac:dyDescent="0.35">
      <c r="A18" s="374"/>
      <c r="B18" s="810"/>
      <c r="C18" s="799"/>
      <c r="H18" s="108"/>
      <c r="I18" s="518"/>
      <c r="J18" s="75"/>
      <c r="K18" s="128"/>
      <c r="L18" s="128"/>
      <c r="M18" s="461"/>
      <c r="N18" s="430"/>
      <c r="O18" s="128"/>
      <c r="P18" s="128"/>
      <c r="Q18" s="128"/>
      <c r="R18" s="481"/>
      <c r="S18" s="430"/>
      <c r="T18" s="128"/>
      <c r="U18" s="128"/>
      <c r="V18" s="128"/>
      <c r="W18" s="481"/>
    </row>
    <row r="19" spans="1:23" s="19" customFormat="1" ht="16.8" thickTop="1" thickBot="1" x14ac:dyDescent="0.35">
      <c r="A19" s="633" t="s">
        <v>198</v>
      </c>
      <c r="B19" s="811"/>
      <c r="C19" s="800"/>
      <c r="D19" s="634"/>
      <c r="E19" s="634"/>
      <c r="F19" s="634"/>
      <c r="G19" s="634"/>
      <c r="H19" s="171">
        <v>113750</v>
      </c>
      <c r="I19" s="344">
        <v>113750</v>
      </c>
      <c r="J19" s="171">
        <v>113750</v>
      </c>
      <c r="K19" s="171">
        <v>113750</v>
      </c>
      <c r="L19" s="171">
        <v>113750</v>
      </c>
      <c r="M19" s="223">
        <v>113750</v>
      </c>
      <c r="N19" s="344">
        <v>113750</v>
      </c>
      <c r="O19" s="171">
        <v>113750</v>
      </c>
      <c r="P19" s="171">
        <v>113750</v>
      </c>
      <c r="Q19" s="171">
        <v>113750</v>
      </c>
      <c r="R19" s="223">
        <v>113750</v>
      </c>
      <c r="S19" s="344">
        <v>113750</v>
      </c>
      <c r="T19" s="171">
        <v>113750</v>
      </c>
      <c r="U19" s="171">
        <v>113750</v>
      </c>
      <c r="V19" s="171">
        <v>113750</v>
      </c>
      <c r="W19" s="223">
        <v>113750</v>
      </c>
    </row>
    <row r="20" spans="1:23" s="19" customFormat="1" ht="16.8" thickTop="1" thickBot="1" x14ac:dyDescent="0.35">
      <c r="A20" s="374"/>
      <c r="B20" s="810"/>
      <c r="C20" s="799"/>
      <c r="H20" s="108"/>
      <c r="I20" s="587"/>
      <c r="J20" s="108"/>
      <c r="K20" s="108"/>
      <c r="L20" s="108"/>
      <c r="M20" s="461"/>
      <c r="N20" s="587"/>
      <c r="O20" s="108"/>
      <c r="P20" s="108"/>
      <c r="Q20" s="108"/>
      <c r="R20" s="461"/>
      <c r="S20" s="587"/>
      <c r="T20" s="108"/>
      <c r="U20" s="108"/>
      <c r="V20" s="108"/>
      <c r="W20" s="461"/>
    </row>
    <row r="21" spans="1:23" s="20" customFormat="1" ht="16.8" thickTop="1" thickBot="1" x14ac:dyDescent="0.35">
      <c r="A21" s="253" t="s">
        <v>201</v>
      </c>
      <c r="B21" s="812"/>
      <c r="C21" s="150"/>
      <c r="D21" s="172"/>
      <c r="E21" s="172"/>
      <c r="F21" s="172"/>
      <c r="G21" s="171">
        <v>255419</v>
      </c>
      <c r="H21" s="171">
        <f t="shared" ref="H21:W21" si="4">SUM(G21+H14+H19)</f>
        <v>250232.84</v>
      </c>
      <c r="I21" s="344">
        <f t="shared" si="4"/>
        <v>319882.83999999997</v>
      </c>
      <c r="J21" s="171">
        <f t="shared" si="4"/>
        <v>389532.83999999997</v>
      </c>
      <c r="K21" s="171">
        <f t="shared" si="4"/>
        <v>459182.83999999997</v>
      </c>
      <c r="L21" s="171">
        <f t="shared" si="4"/>
        <v>528832.84</v>
      </c>
      <c r="M21" s="223">
        <f t="shared" si="4"/>
        <v>598482.84</v>
      </c>
      <c r="N21" s="344">
        <f t="shared" si="4"/>
        <v>668132.84</v>
      </c>
      <c r="O21" s="171">
        <f t="shared" si="4"/>
        <v>737782.84</v>
      </c>
      <c r="P21" s="171">
        <f t="shared" si="4"/>
        <v>807432.84</v>
      </c>
      <c r="Q21" s="171">
        <f t="shared" si="4"/>
        <v>877082.84</v>
      </c>
      <c r="R21" s="223">
        <f t="shared" si="4"/>
        <v>946732.84</v>
      </c>
      <c r="S21" s="344">
        <f t="shared" si="4"/>
        <v>1016382.84</v>
      </c>
      <c r="T21" s="171">
        <f t="shared" si="4"/>
        <v>1086032.8399999999</v>
      </c>
      <c r="U21" s="171">
        <f t="shared" si="4"/>
        <v>1155682.8399999999</v>
      </c>
      <c r="V21" s="171">
        <f t="shared" si="4"/>
        <v>1225332.8399999999</v>
      </c>
      <c r="W21" s="223">
        <f t="shared" si="4"/>
        <v>1294982.8399999999</v>
      </c>
    </row>
    <row r="22" spans="1:23" ht="16.2" thickTop="1" x14ac:dyDescent="0.3"/>
    <row r="24" spans="1:23" x14ac:dyDescent="0.3">
      <c r="A24" s="30" t="s">
        <v>272</v>
      </c>
    </row>
    <row r="25" spans="1:23" x14ac:dyDescent="0.3">
      <c r="A25" s="30" t="s">
        <v>271</v>
      </c>
    </row>
  </sheetData>
  <printOptions horizontalCentered="1"/>
  <pageMargins left="0" right="0" top="0.5" bottom="0" header="0" footer="0"/>
  <pageSetup paperSize="5" scale="65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FB5F6-1647-41BE-BEB2-0E7C298E0D05}">
  <sheetPr>
    <pageSetUpPr fitToPage="1"/>
  </sheetPr>
  <dimension ref="A1:I48"/>
  <sheetViews>
    <sheetView topLeftCell="A28" workbookViewId="0">
      <selection activeCell="C55" sqref="C55"/>
    </sheetView>
  </sheetViews>
  <sheetFormatPr defaultColWidth="9.109375" defaultRowHeight="15.6" x14ac:dyDescent="0.3"/>
  <cols>
    <col min="1" max="1" width="5.44140625" style="30" customWidth="1"/>
    <col min="2" max="2" width="41.88671875" style="30" customWidth="1"/>
    <col min="3" max="3" width="14" style="35" customWidth="1"/>
    <col min="4" max="4" width="12.44140625" style="35" customWidth="1"/>
    <col min="5" max="5" width="13.88671875" style="30" customWidth="1"/>
    <col min="6" max="6" width="18.6640625" style="30" customWidth="1"/>
    <col min="7" max="7" width="17.44140625" style="30" customWidth="1"/>
    <col min="8" max="8" width="16.33203125" style="30" customWidth="1"/>
    <col min="9" max="16384" width="9.109375" style="30"/>
  </cols>
  <sheetData>
    <row r="1" spans="1:8" x14ac:dyDescent="0.3">
      <c r="A1" s="32" t="s">
        <v>145</v>
      </c>
    </row>
    <row r="2" spans="1:8" ht="43.5" customHeight="1" x14ac:dyDescent="0.3">
      <c r="A2" s="32" t="s">
        <v>104</v>
      </c>
      <c r="C2" s="279" t="s">
        <v>144</v>
      </c>
      <c r="D2" s="279" t="s">
        <v>125</v>
      </c>
      <c r="E2" s="279" t="s">
        <v>222</v>
      </c>
    </row>
    <row r="3" spans="1:8" x14ac:dyDescent="0.3">
      <c r="B3" s="32" t="s">
        <v>80</v>
      </c>
      <c r="C3" s="93"/>
      <c r="D3" s="93"/>
      <c r="E3" s="12"/>
      <c r="F3" s="12"/>
      <c r="G3" s="12"/>
      <c r="H3" s="12"/>
    </row>
    <row r="4" spans="1:8" x14ac:dyDescent="0.3">
      <c r="B4" s="30" t="s">
        <v>91</v>
      </c>
      <c r="C4" s="35" t="s">
        <v>111</v>
      </c>
      <c r="E4" s="12">
        <v>29922.18</v>
      </c>
      <c r="F4" s="12"/>
      <c r="G4" s="12"/>
      <c r="H4" s="12"/>
    </row>
    <row r="5" spans="1:8" x14ac:dyDescent="0.3">
      <c r="B5" s="30" t="s">
        <v>93</v>
      </c>
      <c r="C5" s="35" t="s">
        <v>111</v>
      </c>
      <c r="E5" s="12">
        <v>8033.49</v>
      </c>
      <c r="F5" s="12"/>
      <c r="G5" s="12"/>
      <c r="H5" s="12"/>
    </row>
    <row r="6" spans="1:8" x14ac:dyDescent="0.3">
      <c r="B6" s="30" t="s">
        <v>101</v>
      </c>
      <c r="C6" s="93" t="s">
        <v>112</v>
      </c>
      <c r="D6" s="93" t="s">
        <v>8</v>
      </c>
      <c r="E6" s="12">
        <v>12773</v>
      </c>
      <c r="F6" s="12"/>
      <c r="G6" s="12"/>
      <c r="H6" s="12"/>
    </row>
    <row r="7" spans="1:8" x14ac:dyDescent="0.3">
      <c r="B7" s="30" t="s">
        <v>95</v>
      </c>
      <c r="C7" s="35" t="s">
        <v>111</v>
      </c>
      <c r="E7" s="12">
        <v>1086.57</v>
      </c>
      <c r="F7" s="12"/>
      <c r="G7" s="12"/>
      <c r="H7" s="12"/>
    </row>
    <row r="8" spans="1:8" x14ac:dyDescent="0.3">
      <c r="B8" s="30" t="s">
        <v>96</v>
      </c>
      <c r="C8" s="35" t="s">
        <v>111</v>
      </c>
      <c r="E8" s="12">
        <v>1754.55</v>
      </c>
      <c r="F8" s="12"/>
      <c r="G8" s="12"/>
      <c r="H8" s="12"/>
    </row>
    <row r="9" spans="1:8" x14ac:dyDescent="0.3">
      <c r="B9" s="30" t="s">
        <v>97</v>
      </c>
      <c r="C9" s="35" t="s">
        <v>111</v>
      </c>
      <c r="E9" s="12">
        <v>2984.26</v>
      </c>
      <c r="F9" s="12"/>
      <c r="G9" s="12"/>
      <c r="H9" s="12"/>
    </row>
    <row r="10" spans="1:8" x14ac:dyDescent="0.3">
      <c r="B10" s="30" t="s">
        <v>100</v>
      </c>
      <c r="C10" s="93" t="s">
        <v>112</v>
      </c>
      <c r="D10" s="93" t="s">
        <v>8</v>
      </c>
      <c r="E10" s="12">
        <v>11000</v>
      </c>
      <c r="F10" s="12"/>
      <c r="G10" s="12"/>
      <c r="H10" s="12"/>
    </row>
    <row r="11" spans="1:8" x14ac:dyDescent="0.3">
      <c r="B11" s="30" t="s">
        <v>102</v>
      </c>
      <c r="C11" s="93" t="s">
        <v>112</v>
      </c>
      <c r="D11" s="93" t="s">
        <v>9</v>
      </c>
      <c r="E11" s="12">
        <v>6521</v>
      </c>
      <c r="F11" s="12"/>
      <c r="G11" s="12"/>
      <c r="H11" s="12"/>
    </row>
    <row r="12" spans="1:8" x14ac:dyDescent="0.3">
      <c r="B12" s="30" t="s">
        <v>98</v>
      </c>
      <c r="C12" s="35" t="s">
        <v>111</v>
      </c>
      <c r="E12" s="12">
        <v>181.56</v>
      </c>
      <c r="F12" s="12"/>
      <c r="G12" s="12"/>
      <c r="H12" s="12"/>
    </row>
    <row r="13" spans="1:8" ht="16.2" thickBot="1" x14ac:dyDescent="0.35">
      <c r="B13" s="30" t="s">
        <v>99</v>
      </c>
      <c r="C13" s="35" t="s">
        <v>111</v>
      </c>
      <c r="E13" s="12">
        <v>361</v>
      </c>
      <c r="F13" s="31">
        <f>SUM(E4:E13)</f>
        <v>74617.61</v>
      </c>
      <c r="G13" s="12"/>
      <c r="H13" s="12"/>
    </row>
    <row r="14" spans="1:8" x14ac:dyDescent="0.3">
      <c r="B14" s="32" t="s">
        <v>83</v>
      </c>
      <c r="C14" s="93"/>
      <c r="D14" s="93"/>
      <c r="E14" s="12"/>
      <c r="F14" s="12"/>
      <c r="G14" s="12"/>
      <c r="H14" s="12"/>
    </row>
    <row r="15" spans="1:8" x14ac:dyDescent="0.3">
      <c r="B15" s="30" t="s">
        <v>84</v>
      </c>
      <c r="C15" s="93" t="s">
        <v>112</v>
      </c>
      <c r="D15" s="93" t="s">
        <v>10</v>
      </c>
      <c r="E15" s="12">
        <v>79503</v>
      </c>
      <c r="F15" s="12"/>
      <c r="G15" s="12"/>
      <c r="H15" s="12"/>
    </row>
    <row r="16" spans="1:8" x14ac:dyDescent="0.3">
      <c r="B16" s="30" t="s">
        <v>85</v>
      </c>
      <c r="C16" s="35" t="s">
        <v>111</v>
      </c>
      <c r="E16" s="12">
        <v>5015.45</v>
      </c>
      <c r="F16" s="12"/>
      <c r="G16" s="12"/>
      <c r="H16" s="12"/>
    </row>
    <row r="17" spans="1:8" x14ac:dyDescent="0.3">
      <c r="B17" s="30" t="s">
        <v>89</v>
      </c>
      <c r="C17" s="35" t="s">
        <v>111</v>
      </c>
      <c r="E17" s="12">
        <v>13654.48</v>
      </c>
      <c r="F17" s="12"/>
      <c r="G17" s="12"/>
      <c r="H17" s="12"/>
    </row>
    <row r="18" spans="1:8" ht="16.2" thickBot="1" x14ac:dyDescent="0.35">
      <c r="B18" s="30" t="s">
        <v>86</v>
      </c>
      <c r="C18" s="93" t="s">
        <v>112</v>
      </c>
      <c r="D18" s="93" t="s">
        <v>10</v>
      </c>
      <c r="E18" s="12">
        <v>34359</v>
      </c>
      <c r="F18" s="31">
        <f>SUM(E15:E18)</f>
        <v>132531.93</v>
      </c>
      <c r="G18" s="12"/>
      <c r="H18" s="12"/>
    </row>
    <row r="19" spans="1:8" x14ac:dyDescent="0.3">
      <c r="B19" s="32" t="s">
        <v>87</v>
      </c>
      <c r="C19" s="93"/>
      <c r="D19" s="93"/>
      <c r="E19" s="12"/>
      <c r="F19" s="12"/>
      <c r="G19" s="12"/>
      <c r="H19" s="12"/>
    </row>
    <row r="20" spans="1:8" x14ac:dyDescent="0.3">
      <c r="B20" s="30" t="s">
        <v>88</v>
      </c>
      <c r="C20" s="35" t="s">
        <v>111</v>
      </c>
      <c r="E20" s="12">
        <v>1450.6</v>
      </c>
      <c r="F20" s="12"/>
      <c r="G20" s="12"/>
      <c r="H20" s="12"/>
    </row>
    <row r="21" spans="1:8" ht="16.2" thickBot="1" x14ac:dyDescent="0.35">
      <c r="B21" s="30" t="s">
        <v>90</v>
      </c>
      <c r="C21" s="35" t="s">
        <v>111</v>
      </c>
      <c r="E21" s="12">
        <v>5410.97</v>
      </c>
      <c r="F21" s="31">
        <f>SUM(E20:E21)</f>
        <v>6861.57</v>
      </c>
      <c r="G21" s="12"/>
      <c r="H21" s="12"/>
    </row>
    <row r="22" spans="1:8" ht="16.2" thickBot="1" x14ac:dyDescent="0.35">
      <c r="B22" s="32" t="s">
        <v>106</v>
      </c>
      <c r="C22" s="93"/>
      <c r="D22" s="93"/>
      <c r="E22" s="12"/>
      <c r="F22" s="12"/>
      <c r="G22" s="278">
        <f>SUM(F4:F21)</f>
        <v>214011.11</v>
      </c>
      <c r="H22" s="12"/>
    </row>
    <row r="23" spans="1:8" x14ac:dyDescent="0.3">
      <c r="E23" s="12"/>
      <c r="F23" s="12"/>
      <c r="G23" s="12"/>
      <c r="H23" s="12"/>
    </row>
    <row r="24" spans="1:8" x14ac:dyDescent="0.3">
      <c r="A24" s="32" t="s">
        <v>105</v>
      </c>
      <c r="E24" s="12"/>
      <c r="F24" s="12"/>
      <c r="G24" s="12"/>
      <c r="H24" s="12"/>
    </row>
    <row r="25" spans="1:8" x14ac:dyDescent="0.3">
      <c r="B25" s="32" t="s">
        <v>80</v>
      </c>
      <c r="C25" s="93"/>
      <c r="D25" s="93"/>
      <c r="E25" s="12"/>
      <c r="F25" s="12"/>
      <c r="G25" s="12"/>
      <c r="H25" s="12"/>
    </row>
    <row r="26" spans="1:8" x14ac:dyDescent="0.3">
      <c r="B26" s="30" t="s">
        <v>92</v>
      </c>
      <c r="C26" s="35" t="s">
        <v>111</v>
      </c>
      <c r="E26" s="12">
        <v>80823</v>
      </c>
      <c r="F26" s="12"/>
      <c r="G26" s="12"/>
      <c r="H26" s="12"/>
    </row>
    <row r="27" spans="1:8" x14ac:dyDescent="0.3">
      <c r="B27" s="30" t="s">
        <v>115</v>
      </c>
      <c r="C27" s="93" t="s">
        <v>112</v>
      </c>
      <c r="D27" s="93" t="s">
        <v>16</v>
      </c>
      <c r="E27" s="12">
        <v>17315.810000000001</v>
      </c>
      <c r="F27" s="12"/>
      <c r="G27" s="12"/>
      <c r="H27" s="12"/>
    </row>
    <row r="28" spans="1:8" ht="16.2" thickBot="1" x14ac:dyDescent="0.35">
      <c r="B28" s="30" t="s">
        <v>94</v>
      </c>
      <c r="C28" s="93" t="s">
        <v>112</v>
      </c>
      <c r="D28" s="93" t="s">
        <v>16</v>
      </c>
      <c r="E28" s="12">
        <v>138532</v>
      </c>
      <c r="F28" s="31">
        <f>SUM(E25:E28)</f>
        <v>236670.81</v>
      </c>
      <c r="H28" s="12"/>
    </row>
    <row r="29" spans="1:8" x14ac:dyDescent="0.3">
      <c r="B29" s="32" t="s">
        <v>81</v>
      </c>
      <c r="C29" s="93"/>
      <c r="D29" s="93"/>
      <c r="E29" s="12"/>
      <c r="F29" s="12"/>
      <c r="G29" s="12"/>
      <c r="H29" s="12"/>
    </row>
    <row r="30" spans="1:8" ht="16.2" thickBot="1" x14ac:dyDescent="0.35">
      <c r="B30" s="30" t="s">
        <v>82</v>
      </c>
      <c r="C30" s="35" t="s">
        <v>111</v>
      </c>
      <c r="E30" s="12">
        <v>17711.080000000002</v>
      </c>
      <c r="F30" s="31">
        <f>E30</f>
        <v>17711.080000000002</v>
      </c>
      <c r="H30" s="12"/>
    </row>
    <row r="31" spans="1:8" ht="16.2" thickBot="1" x14ac:dyDescent="0.35">
      <c r="B31" s="32" t="s">
        <v>107</v>
      </c>
      <c r="C31" s="93"/>
      <c r="D31" s="93"/>
      <c r="E31" s="12"/>
      <c r="F31" s="12"/>
      <c r="G31" s="278">
        <f>SUM(F25:F30)</f>
        <v>254381.89</v>
      </c>
      <c r="H31" s="12"/>
    </row>
    <row r="32" spans="1:8" ht="16.2" thickBot="1" x14ac:dyDescent="0.35">
      <c r="B32" s="32" t="s">
        <v>108</v>
      </c>
      <c r="C32" s="93"/>
      <c r="D32" s="93"/>
      <c r="E32" s="12"/>
      <c r="F32" s="33"/>
      <c r="G32" s="34">
        <f>SUM(G4:G31)</f>
        <v>468393</v>
      </c>
      <c r="H32" s="12"/>
    </row>
    <row r="33" spans="1:9" ht="16.2" thickTop="1" x14ac:dyDescent="0.3">
      <c r="B33" s="32"/>
      <c r="C33" s="93"/>
      <c r="D33" s="93"/>
      <c r="E33" s="12"/>
      <c r="F33" s="33"/>
      <c r="G33" s="33"/>
      <c r="H33" s="12"/>
    </row>
    <row r="34" spans="1:9" x14ac:dyDescent="0.3">
      <c r="A34" s="32" t="s">
        <v>105</v>
      </c>
      <c r="E34" s="12"/>
      <c r="F34" s="12"/>
      <c r="G34" s="12"/>
      <c r="H34" s="12"/>
    </row>
    <row r="35" spans="1:9" x14ac:dyDescent="0.3">
      <c r="B35" s="32" t="s">
        <v>103</v>
      </c>
      <c r="C35" s="93"/>
      <c r="D35" s="93"/>
      <c r="E35" s="12"/>
      <c r="F35" s="12"/>
      <c r="G35" s="12"/>
      <c r="H35" s="12"/>
    </row>
    <row r="36" spans="1:9" x14ac:dyDescent="0.3">
      <c r="B36" s="30" t="s">
        <v>72</v>
      </c>
      <c r="C36" s="93" t="s">
        <v>112</v>
      </c>
      <c r="D36" s="93" t="s">
        <v>9</v>
      </c>
      <c r="E36" s="12">
        <v>12663</v>
      </c>
      <c r="F36" s="12"/>
      <c r="H36" s="12"/>
    </row>
    <row r="37" spans="1:9" x14ac:dyDescent="0.3">
      <c r="B37" s="30" t="s">
        <v>113</v>
      </c>
      <c r="C37" s="93" t="s">
        <v>112</v>
      </c>
      <c r="D37" s="93" t="s">
        <v>10</v>
      </c>
      <c r="E37" s="12">
        <v>74407.429999999993</v>
      </c>
      <c r="F37" s="12"/>
      <c r="H37" s="12"/>
    </row>
    <row r="38" spans="1:9" x14ac:dyDescent="0.3">
      <c r="B38" s="30" t="s">
        <v>114</v>
      </c>
      <c r="C38" s="93" t="s">
        <v>112</v>
      </c>
      <c r="D38" s="93" t="s">
        <v>11</v>
      </c>
      <c r="E38" s="12">
        <v>0</v>
      </c>
      <c r="F38" s="12"/>
      <c r="H38" s="12"/>
    </row>
    <row r="39" spans="1:9" x14ac:dyDescent="0.3">
      <c r="B39" s="30" t="s">
        <v>115</v>
      </c>
      <c r="C39" s="93" t="s">
        <v>112</v>
      </c>
      <c r="D39" s="93" t="s">
        <v>16</v>
      </c>
      <c r="E39" s="12">
        <v>34631.61</v>
      </c>
      <c r="F39" s="12"/>
      <c r="G39" s="12"/>
      <c r="H39" s="12"/>
    </row>
    <row r="40" spans="1:9" x14ac:dyDescent="0.3">
      <c r="B40" s="30" t="s">
        <v>116</v>
      </c>
      <c r="C40" s="93" t="s">
        <v>112</v>
      </c>
      <c r="D40" s="93" t="s">
        <v>16</v>
      </c>
      <c r="E40" s="12">
        <v>150076.82</v>
      </c>
      <c r="F40" s="12"/>
      <c r="G40" s="12"/>
      <c r="H40" s="12"/>
    </row>
    <row r="41" spans="1:9" x14ac:dyDescent="0.3">
      <c r="B41" s="30" t="s">
        <v>117</v>
      </c>
      <c r="C41" s="93" t="s">
        <v>112</v>
      </c>
      <c r="D41" s="93" t="s">
        <v>119</v>
      </c>
      <c r="E41" s="12">
        <v>0</v>
      </c>
      <c r="F41" s="12"/>
      <c r="G41" s="12"/>
      <c r="H41" s="12"/>
    </row>
    <row r="42" spans="1:9" x14ac:dyDescent="0.3">
      <c r="B42" s="30" t="s">
        <v>123</v>
      </c>
      <c r="C42" s="93" t="s">
        <v>112</v>
      </c>
      <c r="D42" s="93" t="s">
        <v>120</v>
      </c>
      <c r="E42" s="12">
        <v>0</v>
      </c>
      <c r="F42" s="12"/>
      <c r="G42" s="12"/>
      <c r="H42" s="12"/>
    </row>
    <row r="43" spans="1:9" x14ac:dyDescent="0.3">
      <c r="B43" s="30" t="s">
        <v>124</v>
      </c>
      <c r="C43" s="93" t="s">
        <v>112</v>
      </c>
      <c r="D43" s="93" t="s">
        <v>121</v>
      </c>
      <c r="E43" s="12">
        <v>0</v>
      </c>
      <c r="F43" s="12"/>
      <c r="G43" s="12"/>
      <c r="H43" s="12"/>
    </row>
    <row r="44" spans="1:9" x14ac:dyDescent="0.3">
      <c r="B44" s="30" t="s">
        <v>118</v>
      </c>
      <c r="C44" s="93" t="s">
        <v>112</v>
      </c>
      <c r="D44" s="93" t="s">
        <v>122</v>
      </c>
      <c r="E44" s="12">
        <v>0</v>
      </c>
      <c r="F44" s="12"/>
      <c r="G44" s="12"/>
      <c r="H44" s="12"/>
    </row>
    <row r="45" spans="1:9" ht="16.2" thickBot="1" x14ac:dyDescent="0.35">
      <c r="E45" s="12"/>
      <c r="F45" s="31">
        <f>SUM(E36:E44)</f>
        <v>271778.86</v>
      </c>
      <c r="G45" s="12"/>
      <c r="H45" s="12"/>
    </row>
    <row r="46" spans="1:9" ht="16.2" thickBot="1" x14ac:dyDescent="0.35">
      <c r="B46" s="32" t="s">
        <v>110</v>
      </c>
      <c r="C46" s="93"/>
      <c r="D46" s="93"/>
      <c r="E46" s="12"/>
      <c r="F46" s="33"/>
      <c r="G46" s="34">
        <f>F45</f>
        <v>271778.86</v>
      </c>
      <c r="H46" s="12"/>
    </row>
    <row r="47" spans="1:9" ht="16.8" thickTop="1" thickBot="1" x14ac:dyDescent="0.35">
      <c r="B47" s="32" t="s">
        <v>109</v>
      </c>
      <c r="C47" s="93"/>
      <c r="D47" s="93"/>
      <c r="E47" s="12"/>
      <c r="F47" s="12"/>
      <c r="G47" s="34">
        <f>SUM(G32+G46)</f>
        <v>740171.86</v>
      </c>
      <c r="H47" s="12"/>
      <c r="I47" s="12"/>
    </row>
    <row r="48" spans="1:9" ht="16.2" thickTop="1" x14ac:dyDescent="0.3"/>
  </sheetData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A87D7-AF13-48D4-A84D-6579DA008C82}">
  <sheetPr>
    <pageSetUpPr fitToPage="1"/>
  </sheetPr>
  <dimension ref="A1:W19"/>
  <sheetViews>
    <sheetView zoomScale="85" zoomScaleNormal="85" workbookViewId="0">
      <selection activeCell="K24" sqref="K24"/>
    </sheetView>
  </sheetViews>
  <sheetFormatPr defaultColWidth="13.88671875" defaultRowHeight="15" x14ac:dyDescent="0.25"/>
  <cols>
    <col min="1" max="1" width="31.6640625" style="327" customWidth="1"/>
    <col min="2" max="2" width="13.88671875" style="738"/>
    <col min="3" max="3" width="13.44140625" style="738" customWidth="1"/>
    <col min="4" max="4" width="15.109375" style="327" customWidth="1"/>
    <col min="5" max="5" width="16.88671875" style="327" customWidth="1"/>
    <col min="6" max="6" width="18.6640625" style="327" customWidth="1"/>
    <col min="7" max="7" width="16.5546875" style="327" customWidth="1"/>
    <col min="8" max="8" width="19.109375" style="327" customWidth="1"/>
    <col min="9" max="16384" width="13.88671875" style="327"/>
  </cols>
  <sheetData>
    <row r="1" spans="1:23" ht="32.4" thickTop="1" thickBot="1" x14ac:dyDescent="0.35">
      <c r="A1" s="654" t="s">
        <v>419</v>
      </c>
      <c r="B1" s="801" t="s">
        <v>1</v>
      </c>
      <c r="C1" s="678" t="s">
        <v>4</v>
      </c>
      <c r="D1" s="282" t="s">
        <v>2</v>
      </c>
      <c r="E1" s="577" t="s">
        <v>3</v>
      </c>
      <c r="F1" s="284" t="s">
        <v>5</v>
      </c>
      <c r="G1" s="655" t="s">
        <v>225</v>
      </c>
      <c r="H1" s="346" t="s">
        <v>8</v>
      </c>
      <c r="I1" s="286" t="s">
        <v>9</v>
      </c>
      <c r="J1" s="286" t="s">
        <v>10</v>
      </c>
      <c r="K1" s="286" t="s">
        <v>11</v>
      </c>
      <c r="L1" s="425" t="s">
        <v>12</v>
      </c>
      <c r="M1" s="577" t="s">
        <v>13</v>
      </c>
      <c r="N1" s="286" t="s">
        <v>14</v>
      </c>
      <c r="O1" s="286" t="s">
        <v>15</v>
      </c>
      <c r="P1" s="286" t="s">
        <v>16</v>
      </c>
      <c r="Q1" s="286" t="s">
        <v>51</v>
      </c>
      <c r="R1" s="286" t="s">
        <v>17</v>
      </c>
      <c r="S1" s="287" t="s">
        <v>18</v>
      </c>
      <c r="T1" s="286" t="s">
        <v>52</v>
      </c>
      <c r="U1" s="286" t="s">
        <v>19</v>
      </c>
      <c r="V1" s="286" t="s">
        <v>150</v>
      </c>
      <c r="W1" s="286" t="s">
        <v>151</v>
      </c>
    </row>
    <row r="2" spans="1:23" ht="16.2" thickTop="1" x14ac:dyDescent="0.3">
      <c r="A2" s="656"/>
      <c r="B2" s="813"/>
      <c r="C2" s="818"/>
      <c r="D2" s="780"/>
      <c r="E2" s="660"/>
      <c r="F2" s="781"/>
      <c r="G2" s="782"/>
      <c r="H2" s="661"/>
      <c r="I2" s="658"/>
      <c r="J2" s="660"/>
      <c r="K2" s="660"/>
      <c r="L2" s="660"/>
      <c r="M2" s="657"/>
      <c r="N2" s="658"/>
      <c r="O2" s="660"/>
      <c r="P2" s="660"/>
      <c r="Q2" s="660"/>
      <c r="R2" s="659"/>
      <c r="S2" s="657"/>
      <c r="T2" s="660"/>
      <c r="U2" s="660"/>
      <c r="V2" s="660"/>
      <c r="W2" s="659"/>
    </row>
    <row r="3" spans="1:23" s="13" customFormat="1" ht="18.75" customHeight="1" x14ac:dyDescent="0.25">
      <c r="A3" s="563" t="s">
        <v>228</v>
      </c>
      <c r="B3" s="814" t="s">
        <v>277</v>
      </c>
      <c r="C3" s="819" t="s">
        <v>277</v>
      </c>
      <c r="D3" s="783">
        <v>15</v>
      </c>
      <c r="E3" s="784"/>
      <c r="F3" s="423" t="s">
        <v>229</v>
      </c>
      <c r="G3" s="423"/>
      <c r="H3" s="464"/>
      <c r="I3" s="465"/>
      <c r="J3" s="423"/>
      <c r="K3" s="423"/>
      <c r="L3" s="423"/>
      <c r="M3" s="422"/>
      <c r="N3" s="465"/>
      <c r="O3" s="423"/>
      <c r="P3" s="423"/>
      <c r="Q3" s="423"/>
      <c r="R3" s="424"/>
      <c r="S3" s="463"/>
      <c r="T3" s="466"/>
      <c r="U3" s="466"/>
      <c r="V3" s="466"/>
      <c r="W3" s="424"/>
    </row>
    <row r="4" spans="1:23" s="13" customFormat="1" ht="18.75" customHeight="1" x14ac:dyDescent="0.25">
      <c r="A4" s="563"/>
      <c r="B4" s="814"/>
      <c r="C4" s="819"/>
      <c r="D4" s="783"/>
      <c r="E4" s="784"/>
      <c r="F4" s="423"/>
      <c r="G4" s="423"/>
      <c r="H4" s="464"/>
      <c r="I4" s="465"/>
      <c r="J4" s="423"/>
      <c r="K4" s="423"/>
      <c r="L4" s="423"/>
      <c r="M4" s="422"/>
      <c r="N4" s="465"/>
      <c r="O4" s="423"/>
      <c r="P4" s="423"/>
      <c r="Q4" s="423"/>
      <c r="R4" s="424"/>
      <c r="S4" s="463"/>
      <c r="T4" s="466"/>
      <c r="U4" s="466"/>
      <c r="V4" s="466"/>
      <c r="W4" s="424"/>
    </row>
    <row r="5" spans="1:23" s="13" customFormat="1" ht="18.75" customHeight="1" x14ac:dyDescent="0.25">
      <c r="A5" s="563" t="s">
        <v>234</v>
      </c>
      <c r="B5" s="814" t="s">
        <v>277</v>
      </c>
      <c r="C5" s="819" t="s">
        <v>277</v>
      </c>
      <c r="D5" s="783"/>
      <c r="E5" s="784"/>
      <c r="F5" s="423"/>
      <c r="G5" s="423"/>
      <c r="H5" s="464"/>
      <c r="I5" s="465"/>
      <c r="J5" s="423">
        <v>25000</v>
      </c>
      <c r="K5" s="423"/>
      <c r="L5" s="423"/>
      <c r="M5" s="422"/>
      <c r="N5" s="465"/>
      <c r="O5" s="423"/>
      <c r="P5" s="423"/>
      <c r="Q5" s="423"/>
      <c r="R5" s="424"/>
      <c r="S5" s="463"/>
      <c r="T5" s="466"/>
      <c r="U5" s="466"/>
      <c r="V5" s="466"/>
      <c r="W5" s="424"/>
    </row>
    <row r="6" spans="1:23" s="13" customFormat="1" ht="18.75" customHeight="1" x14ac:dyDescent="0.25">
      <c r="A6" s="563"/>
      <c r="B6" s="814"/>
      <c r="C6" s="819"/>
      <c r="D6" s="783"/>
      <c r="E6" s="784"/>
      <c r="F6" s="423"/>
      <c r="G6" s="423"/>
      <c r="H6" s="464"/>
      <c r="I6" s="465"/>
      <c r="J6" s="423"/>
      <c r="K6" s="423"/>
      <c r="L6" s="423"/>
      <c r="M6" s="422"/>
      <c r="N6" s="465"/>
      <c r="O6" s="423"/>
      <c r="P6" s="423"/>
      <c r="Q6" s="423"/>
      <c r="R6" s="424"/>
      <c r="S6" s="463"/>
      <c r="T6" s="466"/>
      <c r="U6" s="466"/>
      <c r="V6" s="466"/>
      <c r="W6" s="424"/>
    </row>
    <row r="7" spans="1:23" s="13" customFormat="1" ht="18.75" customHeight="1" x14ac:dyDescent="0.25">
      <c r="A7" s="563" t="s">
        <v>235</v>
      </c>
      <c r="B7" s="814" t="s">
        <v>277</v>
      </c>
      <c r="C7" s="819" t="s">
        <v>277</v>
      </c>
      <c r="D7" s="783"/>
      <c r="E7" s="784"/>
      <c r="F7" s="423"/>
      <c r="G7" s="423"/>
      <c r="H7" s="464"/>
      <c r="I7" s="465">
        <v>15000</v>
      </c>
      <c r="J7" s="423"/>
      <c r="K7" s="423"/>
      <c r="L7" s="423"/>
      <c r="M7" s="422"/>
      <c r="N7" s="465"/>
      <c r="O7" s="423"/>
      <c r="P7" s="423"/>
      <c r="Q7" s="423"/>
      <c r="R7" s="424"/>
      <c r="S7" s="463"/>
      <c r="T7" s="466"/>
      <c r="U7" s="466"/>
      <c r="V7" s="466"/>
      <c r="W7" s="424"/>
    </row>
    <row r="8" spans="1:23" s="13" customFormat="1" ht="18.75" customHeight="1" x14ac:dyDescent="0.25">
      <c r="A8" s="563"/>
      <c r="B8" s="814"/>
      <c r="C8" s="819"/>
      <c r="D8" s="783"/>
      <c r="E8" s="784"/>
      <c r="F8" s="423"/>
      <c r="G8" s="423"/>
      <c r="H8" s="464"/>
      <c r="I8" s="465"/>
      <c r="J8" s="423"/>
      <c r="K8" s="423"/>
      <c r="L8" s="423"/>
      <c r="M8" s="422"/>
      <c r="N8" s="465"/>
      <c r="O8" s="423"/>
      <c r="P8" s="423"/>
      <c r="Q8" s="423"/>
      <c r="R8" s="424"/>
      <c r="S8" s="463"/>
      <c r="T8" s="466"/>
      <c r="U8" s="466"/>
      <c r="V8" s="466"/>
      <c r="W8" s="424"/>
    </row>
    <row r="9" spans="1:23" s="13" customFormat="1" ht="18.75" customHeight="1" x14ac:dyDescent="0.25">
      <c r="A9" s="563" t="s">
        <v>236</v>
      </c>
      <c r="B9" s="814" t="s">
        <v>277</v>
      </c>
      <c r="C9" s="819" t="s">
        <v>277</v>
      </c>
      <c r="D9" s="783"/>
      <c r="E9" s="784"/>
      <c r="F9" s="423"/>
      <c r="G9" s="423"/>
      <c r="H9" s="464"/>
      <c r="I9" s="465">
        <v>15000</v>
      </c>
      <c r="J9" s="423"/>
      <c r="K9" s="423"/>
      <c r="L9" s="423"/>
      <c r="M9" s="422"/>
      <c r="N9" s="465"/>
      <c r="O9" s="423"/>
      <c r="P9" s="423"/>
      <c r="Q9" s="423"/>
      <c r="R9" s="424"/>
      <c r="S9" s="463"/>
      <c r="T9" s="466"/>
      <c r="U9" s="466"/>
      <c r="V9" s="466"/>
      <c r="W9" s="424"/>
    </row>
    <row r="10" spans="1:23" s="22" customFormat="1" ht="16.2" thickBot="1" x14ac:dyDescent="0.35">
      <c r="A10" s="564"/>
      <c r="B10" s="815"/>
      <c r="C10" s="820"/>
      <c r="D10" s="785"/>
      <c r="E10" s="786"/>
      <c r="F10" s="569"/>
      <c r="G10" s="569"/>
      <c r="H10" s="567"/>
      <c r="I10" s="568"/>
      <c r="J10" s="569"/>
      <c r="K10" s="569"/>
      <c r="L10" s="569"/>
      <c r="M10" s="565"/>
      <c r="N10" s="568"/>
      <c r="O10" s="569"/>
      <c r="P10" s="569"/>
      <c r="Q10" s="569"/>
      <c r="R10" s="570"/>
      <c r="S10" s="566"/>
      <c r="T10" s="569"/>
      <c r="U10" s="569"/>
      <c r="V10" s="569"/>
      <c r="W10" s="570"/>
    </row>
    <row r="11" spans="1:23" s="22" customFormat="1" ht="16.2" thickTop="1" x14ac:dyDescent="0.3">
      <c r="A11" s="576" t="s">
        <v>256</v>
      </c>
      <c r="B11" s="816"/>
      <c r="C11" s="821"/>
      <c r="D11" s="787"/>
      <c r="E11" s="788"/>
      <c r="F11" s="789"/>
      <c r="G11" s="789"/>
      <c r="H11" s="573"/>
      <c r="I11" s="574"/>
      <c r="J11" s="571"/>
      <c r="K11" s="571"/>
      <c r="L11" s="572"/>
      <c r="M11" s="571"/>
      <c r="N11" s="574"/>
      <c r="O11" s="571"/>
      <c r="P11" s="571"/>
      <c r="Q11" s="571"/>
      <c r="R11" s="575"/>
      <c r="S11" s="571"/>
      <c r="T11" s="571"/>
      <c r="U11" s="571"/>
      <c r="V11" s="571"/>
      <c r="W11" s="575"/>
    </row>
    <row r="12" spans="1:23" s="19" customFormat="1" ht="15.6" x14ac:dyDescent="0.3">
      <c r="A12" s="24" t="s">
        <v>227</v>
      </c>
      <c r="B12" s="808"/>
      <c r="C12" s="822"/>
      <c r="D12" s="18"/>
      <c r="E12" s="18"/>
      <c r="F12" s="18"/>
      <c r="G12" s="18"/>
      <c r="H12" s="21">
        <f>-SUM(H3:H9)</f>
        <v>0</v>
      </c>
      <c r="I12" s="251">
        <f t="shared" ref="I12:W12" si="0">-SUM(I3:I9)</f>
        <v>-30000</v>
      </c>
      <c r="J12" s="21">
        <f t="shared" si="0"/>
        <v>-25000</v>
      </c>
      <c r="K12" s="21">
        <f t="shared" si="0"/>
        <v>0</v>
      </c>
      <c r="L12" s="21">
        <f t="shared" si="0"/>
        <v>0</v>
      </c>
      <c r="M12" s="21">
        <f t="shared" si="0"/>
        <v>0</v>
      </c>
      <c r="N12" s="251">
        <f t="shared" si="0"/>
        <v>0</v>
      </c>
      <c r="O12" s="21">
        <f t="shared" si="0"/>
        <v>0</v>
      </c>
      <c r="P12" s="21">
        <f t="shared" si="0"/>
        <v>0</v>
      </c>
      <c r="Q12" s="21">
        <f t="shared" si="0"/>
        <v>0</v>
      </c>
      <c r="R12" s="26">
        <f t="shared" si="0"/>
        <v>0</v>
      </c>
      <c r="S12" s="119">
        <f t="shared" si="0"/>
        <v>0</v>
      </c>
      <c r="T12" s="21">
        <f t="shared" si="0"/>
        <v>0</v>
      </c>
      <c r="U12" s="21">
        <f t="shared" si="0"/>
        <v>0</v>
      </c>
      <c r="V12" s="21">
        <f t="shared" si="0"/>
        <v>0</v>
      </c>
      <c r="W12" s="26">
        <f t="shared" si="0"/>
        <v>0</v>
      </c>
    </row>
    <row r="13" spans="1:23" s="19" customFormat="1" ht="15.6" x14ac:dyDescent="0.3">
      <c r="A13" s="24" t="s">
        <v>33</v>
      </c>
      <c r="B13" s="808"/>
      <c r="C13" s="822"/>
      <c r="D13" s="18"/>
      <c r="E13" s="18"/>
      <c r="F13" s="18"/>
      <c r="G13" s="18"/>
      <c r="H13" s="21">
        <v>0</v>
      </c>
      <c r="I13" s="251">
        <v>0</v>
      </c>
      <c r="J13" s="21">
        <v>0</v>
      </c>
      <c r="K13" s="21">
        <v>0</v>
      </c>
      <c r="L13" s="21">
        <v>0</v>
      </c>
      <c r="M13" s="21">
        <v>0</v>
      </c>
      <c r="N13" s="251">
        <v>0</v>
      </c>
      <c r="O13" s="21">
        <v>0</v>
      </c>
      <c r="P13" s="21">
        <v>0</v>
      </c>
      <c r="Q13" s="21">
        <v>0</v>
      </c>
      <c r="R13" s="26">
        <v>0</v>
      </c>
      <c r="S13" s="119">
        <v>0</v>
      </c>
      <c r="T13" s="21">
        <v>0</v>
      </c>
      <c r="U13" s="21">
        <v>0</v>
      </c>
      <c r="V13" s="21">
        <v>0</v>
      </c>
      <c r="W13" s="26">
        <v>0</v>
      </c>
    </row>
    <row r="14" spans="1:23" s="19" customFormat="1" ht="15.6" x14ac:dyDescent="0.3">
      <c r="A14" s="24" t="s">
        <v>31</v>
      </c>
      <c r="B14" s="808"/>
      <c r="C14" s="822"/>
      <c r="D14" s="18"/>
      <c r="E14" s="18"/>
      <c r="F14" s="18"/>
      <c r="G14" s="18"/>
      <c r="H14" s="21">
        <f>SUM(H3:H13)</f>
        <v>0</v>
      </c>
      <c r="I14" s="251">
        <f t="shared" ref="I14:W14" si="1">SUM(I3:I13)</f>
        <v>0</v>
      </c>
      <c r="J14" s="21">
        <f t="shared" si="1"/>
        <v>0</v>
      </c>
      <c r="K14" s="21">
        <f t="shared" si="1"/>
        <v>0</v>
      </c>
      <c r="L14" s="21">
        <f t="shared" si="1"/>
        <v>0</v>
      </c>
      <c r="M14" s="21">
        <f t="shared" si="1"/>
        <v>0</v>
      </c>
      <c r="N14" s="251">
        <f t="shared" si="1"/>
        <v>0</v>
      </c>
      <c r="O14" s="21">
        <f t="shared" si="1"/>
        <v>0</v>
      </c>
      <c r="P14" s="21">
        <f t="shared" si="1"/>
        <v>0</v>
      </c>
      <c r="Q14" s="21">
        <f t="shared" si="1"/>
        <v>0</v>
      </c>
      <c r="R14" s="26">
        <f t="shared" si="1"/>
        <v>0</v>
      </c>
      <c r="S14" s="119">
        <f t="shared" si="1"/>
        <v>0</v>
      </c>
      <c r="T14" s="21">
        <f t="shared" si="1"/>
        <v>0</v>
      </c>
      <c r="U14" s="21">
        <f t="shared" si="1"/>
        <v>0</v>
      </c>
      <c r="V14" s="21">
        <f t="shared" si="1"/>
        <v>0</v>
      </c>
      <c r="W14" s="26">
        <f t="shared" si="1"/>
        <v>0</v>
      </c>
    </row>
    <row r="15" spans="1:23" s="19" customFormat="1" ht="16.2" thickBot="1" x14ac:dyDescent="0.35">
      <c r="A15" s="526" t="s">
        <v>226</v>
      </c>
      <c r="B15" s="817"/>
      <c r="C15" s="823"/>
      <c r="D15" s="140"/>
      <c r="E15" s="140"/>
      <c r="F15" s="140"/>
      <c r="G15" s="140"/>
      <c r="H15" s="142">
        <v>-12000</v>
      </c>
      <c r="I15" s="341">
        <v>-12000</v>
      </c>
      <c r="J15" s="861">
        <v>0</v>
      </c>
      <c r="K15" s="141">
        <v>-12000</v>
      </c>
      <c r="L15" s="141">
        <v>-12000</v>
      </c>
      <c r="M15" s="142">
        <v>-12000</v>
      </c>
      <c r="N15" s="341">
        <v>-12000</v>
      </c>
      <c r="O15" s="141">
        <v>-12000</v>
      </c>
      <c r="P15" s="141">
        <v>-12000</v>
      </c>
      <c r="Q15" s="141">
        <v>-12000</v>
      </c>
      <c r="R15" s="335">
        <v>-12000</v>
      </c>
      <c r="S15" s="334">
        <v>-12000</v>
      </c>
      <c r="T15" s="141">
        <v>-12000</v>
      </c>
      <c r="U15" s="141">
        <v>-12000</v>
      </c>
      <c r="V15" s="141">
        <v>-12000</v>
      </c>
      <c r="W15" s="335">
        <v>-12000</v>
      </c>
    </row>
    <row r="16" spans="1:23" s="20" customFormat="1" ht="16.8" thickTop="1" thickBot="1" x14ac:dyDescent="0.35">
      <c r="A16" s="78" t="s">
        <v>30</v>
      </c>
      <c r="B16" s="211"/>
      <c r="C16" s="824"/>
      <c r="D16" s="79"/>
      <c r="E16" s="79"/>
      <c r="F16" s="70"/>
      <c r="G16" s="70"/>
      <c r="H16" s="94">
        <f>SUM(H13:H15)</f>
        <v>-12000</v>
      </c>
      <c r="I16" s="498">
        <f t="shared" ref="I16:W16" si="2">SUM(I13:I15)</f>
        <v>-12000</v>
      </c>
      <c r="J16" s="94">
        <f t="shared" si="2"/>
        <v>0</v>
      </c>
      <c r="K16" s="94">
        <f t="shared" si="2"/>
        <v>-12000</v>
      </c>
      <c r="L16" s="94">
        <f t="shared" si="2"/>
        <v>-12000</v>
      </c>
      <c r="M16" s="94">
        <f t="shared" si="2"/>
        <v>-12000</v>
      </c>
      <c r="N16" s="498">
        <f t="shared" si="2"/>
        <v>-12000</v>
      </c>
      <c r="O16" s="94">
        <f t="shared" si="2"/>
        <v>-12000</v>
      </c>
      <c r="P16" s="94">
        <f t="shared" si="2"/>
        <v>-12000</v>
      </c>
      <c r="Q16" s="94">
        <f t="shared" si="2"/>
        <v>-12000</v>
      </c>
      <c r="R16" s="71">
        <f t="shared" si="2"/>
        <v>-12000</v>
      </c>
      <c r="S16" s="120">
        <f t="shared" si="2"/>
        <v>-12000</v>
      </c>
      <c r="T16" s="94">
        <f t="shared" si="2"/>
        <v>-12000</v>
      </c>
      <c r="U16" s="94">
        <f t="shared" si="2"/>
        <v>-12000</v>
      </c>
      <c r="V16" s="94">
        <f t="shared" si="2"/>
        <v>-12000</v>
      </c>
      <c r="W16" s="71">
        <f t="shared" si="2"/>
        <v>-12000</v>
      </c>
    </row>
    <row r="17" spans="1:23" s="19" customFormat="1" ht="16.8" thickTop="1" thickBot="1" x14ac:dyDescent="0.35">
      <c r="A17" s="374"/>
      <c r="B17" s="810"/>
      <c r="C17" s="825"/>
      <c r="D17" s="74"/>
      <c r="E17" s="74"/>
      <c r="F17" s="74"/>
      <c r="G17" s="74"/>
      <c r="H17" s="108"/>
      <c r="I17" s="521"/>
      <c r="J17" s="66"/>
      <c r="K17" s="67"/>
      <c r="L17" s="67"/>
      <c r="M17" s="578"/>
      <c r="N17" s="430"/>
      <c r="O17" s="128"/>
      <c r="P17" s="128"/>
      <c r="Q17" s="128"/>
      <c r="R17" s="481"/>
      <c r="S17" s="380"/>
      <c r="T17" s="128"/>
      <c r="U17" s="128"/>
      <c r="V17" s="128"/>
      <c r="W17" s="481"/>
    </row>
    <row r="18" spans="1:23" s="20" customFormat="1" ht="16.8" thickTop="1" thickBot="1" x14ac:dyDescent="0.35">
      <c r="A18" s="253" t="s">
        <v>201</v>
      </c>
      <c r="B18" s="812"/>
      <c r="C18" s="826"/>
      <c r="D18" s="172"/>
      <c r="E18" s="172"/>
      <c r="F18" s="172"/>
      <c r="G18" s="172">
        <v>55233.79</v>
      </c>
      <c r="H18" s="171">
        <f>SUM(G18+H12-H15)</f>
        <v>67233.790000000008</v>
      </c>
      <c r="I18" s="171">
        <f t="shared" ref="I18:W18" si="3">SUM(H18+I12-I15)</f>
        <v>49233.790000000008</v>
      </c>
      <c r="J18" s="171">
        <f t="shared" si="3"/>
        <v>24233.790000000008</v>
      </c>
      <c r="K18" s="171">
        <f t="shared" si="3"/>
        <v>36233.790000000008</v>
      </c>
      <c r="L18" s="171">
        <f t="shared" si="3"/>
        <v>48233.790000000008</v>
      </c>
      <c r="M18" s="171">
        <f t="shared" si="3"/>
        <v>60233.790000000008</v>
      </c>
      <c r="N18" s="344">
        <f t="shared" si="3"/>
        <v>72233.790000000008</v>
      </c>
      <c r="O18" s="171">
        <f t="shared" si="3"/>
        <v>84233.790000000008</v>
      </c>
      <c r="P18" s="171">
        <f t="shared" si="3"/>
        <v>96233.790000000008</v>
      </c>
      <c r="Q18" s="171">
        <f t="shared" si="3"/>
        <v>108233.79000000001</v>
      </c>
      <c r="R18" s="223">
        <f t="shared" si="3"/>
        <v>120233.79000000001</v>
      </c>
      <c r="S18" s="260">
        <f t="shared" si="3"/>
        <v>132233.79</v>
      </c>
      <c r="T18" s="171">
        <f t="shared" si="3"/>
        <v>144233.79</v>
      </c>
      <c r="U18" s="171">
        <f t="shared" si="3"/>
        <v>156233.79</v>
      </c>
      <c r="V18" s="171">
        <f t="shared" si="3"/>
        <v>168233.79</v>
      </c>
      <c r="W18" s="223">
        <f t="shared" si="3"/>
        <v>180233.79</v>
      </c>
    </row>
    <row r="19" spans="1:23" ht="15.6" thickTop="1" x14ac:dyDescent="0.25"/>
  </sheetData>
  <pageMargins left="0" right="0" top="0.5" bottom="0" header="0" footer="0"/>
  <pageSetup paperSize="5" scale="6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F3F8A-A10C-4BEE-92D5-1F682D7514F2}">
  <sheetPr>
    <pageSetUpPr fitToPage="1"/>
  </sheetPr>
  <dimension ref="A1:Y33"/>
  <sheetViews>
    <sheetView zoomScaleNormal="100" workbookViewId="0">
      <pane xSplit="2" ySplit="2" topLeftCell="C15" activePane="bottomRight" state="frozen"/>
      <selection pane="topRight" activeCell="D1" sqref="D1"/>
      <selection pane="bottomLeft" activeCell="A3" sqref="A3"/>
      <selection pane="bottomRight" activeCell="J32" sqref="J32"/>
    </sheetView>
  </sheetViews>
  <sheetFormatPr defaultColWidth="9.109375" defaultRowHeight="15.6" x14ac:dyDescent="0.3"/>
  <cols>
    <col min="1" max="1" width="38" style="30" customWidth="1"/>
    <col min="2" max="2" width="20" style="30" customWidth="1"/>
    <col min="3" max="3" width="12.109375" style="30" customWidth="1"/>
    <col min="4" max="4" width="13.5546875" style="30" customWidth="1"/>
    <col min="5" max="5" width="12.5546875" style="30" customWidth="1"/>
    <col min="6" max="6" width="25.5546875" style="30" customWidth="1"/>
    <col min="7" max="7" width="25.109375" style="30" customWidth="1"/>
    <col min="8" max="8" width="13.6640625" style="30" customWidth="1"/>
    <col min="9" max="9" width="10.5546875" style="30" customWidth="1"/>
    <col min="10" max="10" width="12.44140625" style="30" customWidth="1"/>
    <col min="11" max="25" width="11.6640625" style="30" customWidth="1"/>
    <col min="26" max="16384" width="9.109375" style="30"/>
  </cols>
  <sheetData>
    <row r="1" spans="1:25" ht="50.25" customHeight="1" thickTop="1" thickBot="1" x14ac:dyDescent="0.35">
      <c r="A1" s="281" t="s">
        <v>146</v>
      </c>
      <c r="B1" s="187" t="s">
        <v>1</v>
      </c>
      <c r="C1" s="188" t="s">
        <v>4</v>
      </c>
      <c r="D1" s="187" t="s">
        <v>0</v>
      </c>
      <c r="E1" s="282" t="s">
        <v>2</v>
      </c>
      <c r="F1" s="283" t="s">
        <v>3</v>
      </c>
      <c r="G1" s="284" t="s">
        <v>219</v>
      </c>
      <c r="H1" s="285" t="s">
        <v>126</v>
      </c>
      <c r="I1" s="286" t="s">
        <v>7</v>
      </c>
      <c r="J1" s="346" t="s">
        <v>8</v>
      </c>
      <c r="K1" s="286" t="s">
        <v>9</v>
      </c>
      <c r="L1" s="286" t="s">
        <v>10</v>
      </c>
      <c r="M1" s="286" t="s">
        <v>11</v>
      </c>
      <c r="N1" s="286" t="s">
        <v>12</v>
      </c>
      <c r="O1" s="287" t="s">
        <v>13</v>
      </c>
      <c r="P1" s="286" t="s">
        <v>14</v>
      </c>
      <c r="Q1" s="286" t="s">
        <v>15</v>
      </c>
      <c r="R1" s="286" t="s">
        <v>16</v>
      </c>
      <c r="S1" s="286" t="s">
        <v>51</v>
      </c>
      <c r="T1" s="286" t="s">
        <v>17</v>
      </c>
      <c r="U1" s="287" t="s">
        <v>18</v>
      </c>
      <c r="V1" s="286" t="s">
        <v>52</v>
      </c>
      <c r="W1" s="286" t="s">
        <v>19</v>
      </c>
      <c r="X1" s="286" t="s">
        <v>150</v>
      </c>
      <c r="Y1" s="286" t="s">
        <v>151</v>
      </c>
    </row>
    <row r="2" spans="1:25" ht="20.100000000000001" customHeight="1" thickTop="1" x14ac:dyDescent="0.3">
      <c r="A2" s="288"/>
      <c r="B2" s="290"/>
      <c r="C2" s="45"/>
      <c r="D2" s="289"/>
      <c r="E2" s="291"/>
      <c r="F2" s="292"/>
      <c r="G2" s="293"/>
      <c r="H2" s="294"/>
      <c r="I2" s="295"/>
      <c r="J2" s="427"/>
      <c r="K2" s="296"/>
      <c r="L2" s="297"/>
      <c r="M2" s="297"/>
      <c r="N2" s="438"/>
      <c r="O2" s="442"/>
      <c r="P2" s="476"/>
      <c r="Q2" s="298"/>
      <c r="R2" s="298"/>
      <c r="S2" s="298"/>
      <c r="T2" s="299"/>
      <c r="U2" s="440"/>
      <c r="V2" s="298"/>
      <c r="W2" s="298"/>
      <c r="X2" s="298"/>
      <c r="Y2" s="299"/>
    </row>
    <row r="3" spans="1:25" ht="20.100000000000001" customHeight="1" x14ac:dyDescent="0.3">
      <c r="A3" s="300" t="s">
        <v>247</v>
      </c>
      <c r="B3" s="10" t="s">
        <v>60</v>
      </c>
      <c r="C3" s="3">
        <v>38764</v>
      </c>
      <c r="D3" s="10">
        <v>2017</v>
      </c>
      <c r="E3" s="301">
        <v>4</v>
      </c>
      <c r="F3" s="302" t="s">
        <v>58</v>
      </c>
      <c r="G3" s="301" t="s">
        <v>206</v>
      </c>
      <c r="H3" s="303"/>
      <c r="I3" s="304">
        <v>0</v>
      </c>
      <c r="J3" s="106"/>
      <c r="K3" s="305"/>
      <c r="L3" s="5"/>
      <c r="M3" s="5"/>
      <c r="N3" s="106"/>
      <c r="O3" s="306"/>
      <c r="P3" s="98"/>
      <c r="Q3" s="15"/>
      <c r="R3" s="15"/>
      <c r="S3" s="15"/>
      <c r="T3" s="26"/>
      <c r="U3" s="23"/>
      <c r="V3" s="15"/>
      <c r="W3" s="15"/>
      <c r="X3" s="15"/>
      <c r="Y3" s="26"/>
    </row>
    <row r="4" spans="1:25" ht="20.100000000000001" customHeight="1" x14ac:dyDescent="0.3">
      <c r="A4" s="300"/>
      <c r="B4" s="10"/>
      <c r="C4" s="3"/>
      <c r="D4" s="10"/>
      <c r="E4" s="301"/>
      <c r="F4" s="307"/>
      <c r="G4" s="301"/>
      <c r="H4" s="303"/>
      <c r="I4" s="304"/>
      <c r="J4" s="106"/>
      <c r="K4" s="305"/>
      <c r="L4" s="5"/>
      <c r="M4" s="5"/>
      <c r="N4" s="106"/>
      <c r="O4" s="306"/>
      <c r="P4" s="98"/>
      <c r="Q4" s="15"/>
      <c r="R4" s="15"/>
      <c r="S4" s="15"/>
      <c r="T4" s="26"/>
      <c r="U4" s="23"/>
      <c r="V4" s="15"/>
      <c r="W4" s="15"/>
      <c r="X4" s="15"/>
      <c r="Y4" s="26"/>
    </row>
    <row r="5" spans="1:25" ht="20.100000000000001" customHeight="1" x14ac:dyDescent="0.3">
      <c r="A5" s="308" t="s">
        <v>128</v>
      </c>
      <c r="B5" s="309" t="s">
        <v>6</v>
      </c>
      <c r="C5" s="3">
        <v>57344</v>
      </c>
      <c r="D5" s="676">
        <v>2021</v>
      </c>
      <c r="E5" s="301">
        <v>4</v>
      </c>
      <c r="F5" s="302" t="s">
        <v>127</v>
      </c>
      <c r="G5" s="309" t="s">
        <v>205</v>
      </c>
      <c r="H5" s="309"/>
      <c r="I5" s="310"/>
      <c r="J5" s="439"/>
      <c r="K5" s="478"/>
      <c r="L5" s="311"/>
      <c r="M5" s="311">
        <v>56000</v>
      </c>
      <c r="N5" s="439"/>
      <c r="O5" s="312"/>
      <c r="P5" s="98"/>
      <c r="Q5" s="15">
        <v>69000</v>
      </c>
      <c r="R5" s="15"/>
      <c r="S5" s="15"/>
      <c r="T5" s="26"/>
      <c r="U5" s="23">
        <v>85000</v>
      </c>
      <c r="V5" s="15"/>
      <c r="W5" s="15"/>
      <c r="X5" s="15"/>
      <c r="Y5" s="26">
        <v>105000</v>
      </c>
    </row>
    <row r="6" spans="1:25" ht="20.100000000000001" customHeight="1" x14ac:dyDescent="0.3">
      <c r="A6" s="313"/>
      <c r="B6" s="309"/>
      <c r="C6" s="3"/>
      <c r="D6" s="677"/>
      <c r="E6" s="301"/>
      <c r="F6" s="314"/>
      <c r="G6" s="315"/>
      <c r="H6" s="315"/>
      <c r="I6" s="310"/>
      <c r="J6" s="439"/>
      <c r="K6" s="478"/>
      <c r="L6" s="311"/>
      <c r="M6" s="311"/>
      <c r="N6" s="439"/>
      <c r="O6" s="312"/>
      <c r="P6" s="98"/>
      <c r="Q6" s="15"/>
      <c r="R6" s="15"/>
      <c r="S6" s="15"/>
      <c r="T6" s="26"/>
      <c r="U6" s="23"/>
      <c r="V6" s="15"/>
      <c r="W6" s="15"/>
      <c r="X6" s="15"/>
      <c r="Y6" s="26"/>
    </row>
    <row r="7" spans="1:25" ht="20.100000000000001" customHeight="1" x14ac:dyDescent="0.3">
      <c r="A7" s="300" t="s">
        <v>266</v>
      </c>
      <c r="B7" s="10" t="s">
        <v>59</v>
      </c>
      <c r="C7" s="3">
        <v>35258</v>
      </c>
      <c r="D7" s="10">
        <v>2017</v>
      </c>
      <c r="E7" s="301">
        <v>4</v>
      </c>
      <c r="F7" s="302" t="s">
        <v>58</v>
      </c>
      <c r="G7" s="301" t="s">
        <v>206</v>
      </c>
      <c r="H7" s="303"/>
      <c r="I7" s="304">
        <v>0</v>
      </c>
      <c r="J7" s="106"/>
      <c r="K7" s="305"/>
      <c r="L7" s="5"/>
      <c r="M7" s="5"/>
      <c r="N7" s="106"/>
      <c r="O7" s="306"/>
      <c r="P7" s="98"/>
      <c r="Q7" s="15"/>
      <c r="R7" s="15"/>
      <c r="S7" s="15"/>
      <c r="T7" s="26"/>
      <c r="U7" s="23"/>
      <c r="V7" s="15"/>
      <c r="W7" s="15"/>
      <c r="X7" s="15"/>
      <c r="Y7" s="26"/>
    </row>
    <row r="8" spans="1:25" ht="20.100000000000001" customHeight="1" x14ac:dyDescent="0.3">
      <c r="A8" s="300"/>
      <c r="B8" s="10"/>
      <c r="C8" s="3"/>
      <c r="D8" s="10"/>
      <c r="E8" s="301"/>
      <c r="F8" s="307"/>
      <c r="G8" s="301"/>
      <c r="H8" s="303"/>
      <c r="I8" s="304"/>
      <c r="J8" s="106"/>
      <c r="K8" s="305"/>
      <c r="L8" s="5"/>
      <c r="M8" s="5"/>
      <c r="N8" s="106"/>
      <c r="O8" s="306"/>
      <c r="P8" s="98"/>
      <c r="Q8" s="15"/>
      <c r="R8" s="15"/>
      <c r="S8" s="15"/>
      <c r="T8" s="26"/>
      <c r="U8" s="23"/>
      <c r="V8" s="15"/>
      <c r="W8" s="15"/>
      <c r="X8" s="15"/>
      <c r="Y8" s="26"/>
    </row>
    <row r="9" spans="1:25" ht="20.100000000000001" customHeight="1" x14ac:dyDescent="0.3">
      <c r="A9" s="300" t="s">
        <v>57</v>
      </c>
      <c r="B9" s="309" t="s">
        <v>7</v>
      </c>
      <c r="C9" s="3">
        <v>45078.6</v>
      </c>
      <c r="D9" s="10">
        <v>2022</v>
      </c>
      <c r="E9" s="301">
        <v>4</v>
      </c>
      <c r="F9" s="302" t="s">
        <v>64</v>
      </c>
      <c r="G9" s="309" t="s">
        <v>205</v>
      </c>
      <c r="H9" s="316"/>
      <c r="I9" s="304"/>
      <c r="J9" s="106"/>
      <c r="K9" s="305"/>
      <c r="L9" s="5"/>
      <c r="M9" s="5"/>
      <c r="N9" s="106">
        <v>59000</v>
      </c>
      <c r="O9" s="306"/>
      <c r="P9" s="98"/>
      <c r="Q9" s="15"/>
      <c r="R9" s="15">
        <v>73000</v>
      </c>
      <c r="S9" s="15"/>
      <c r="T9" s="26"/>
      <c r="U9" s="23"/>
      <c r="V9" s="15">
        <v>90000</v>
      </c>
      <c r="W9" s="15"/>
      <c r="X9" s="15"/>
      <c r="Y9" s="26"/>
    </row>
    <row r="10" spans="1:25" ht="20.100000000000001" customHeight="1" x14ac:dyDescent="0.3">
      <c r="A10" s="300"/>
      <c r="B10" s="10"/>
      <c r="C10" s="3"/>
      <c r="D10" s="10"/>
      <c r="E10" s="301"/>
      <c r="F10" s="302"/>
      <c r="G10" s="301"/>
      <c r="H10" s="303"/>
      <c r="I10" s="304"/>
      <c r="J10" s="106"/>
      <c r="K10" s="305"/>
      <c r="L10" s="5"/>
      <c r="M10" s="5"/>
      <c r="N10" s="106"/>
      <c r="O10" s="306"/>
      <c r="P10" s="98"/>
      <c r="Q10" s="15"/>
      <c r="R10" s="15"/>
      <c r="S10" s="15"/>
      <c r="T10" s="26"/>
      <c r="U10" s="23"/>
      <c r="V10" s="15"/>
      <c r="W10" s="15"/>
      <c r="X10" s="15"/>
      <c r="Y10" s="26"/>
    </row>
    <row r="11" spans="1:25" ht="20.100000000000001" customHeight="1" x14ac:dyDescent="0.3">
      <c r="A11" s="300" t="s">
        <v>61</v>
      </c>
      <c r="B11" s="10" t="s">
        <v>39</v>
      </c>
      <c r="C11" s="3">
        <v>41148</v>
      </c>
      <c r="D11" s="10">
        <v>2019</v>
      </c>
      <c r="E11" s="301">
        <v>4</v>
      </c>
      <c r="F11" s="302" t="s">
        <v>58</v>
      </c>
      <c r="G11" s="301" t="s">
        <v>205</v>
      </c>
      <c r="H11" s="303"/>
      <c r="I11" s="304"/>
      <c r="J11" s="106"/>
      <c r="K11" s="305"/>
      <c r="L11" s="864">
        <v>0</v>
      </c>
      <c r="M11" s="5"/>
      <c r="N11" s="106"/>
      <c r="O11" s="306"/>
      <c r="P11" s="98">
        <v>65000</v>
      </c>
      <c r="Q11" s="15"/>
      <c r="R11" s="15"/>
      <c r="S11" s="15"/>
      <c r="T11" s="26">
        <v>80900</v>
      </c>
      <c r="U11" s="23"/>
      <c r="V11" s="15"/>
      <c r="W11" s="15"/>
      <c r="X11" s="15">
        <v>100000</v>
      </c>
      <c r="Y11" s="26"/>
    </row>
    <row r="12" spans="1:25" ht="20.100000000000001" customHeight="1" x14ac:dyDescent="0.3">
      <c r="A12" s="300"/>
      <c r="B12" s="10"/>
      <c r="C12" s="3"/>
      <c r="D12" s="10"/>
      <c r="E12" s="301"/>
      <c r="F12" s="307"/>
      <c r="G12" s="301"/>
      <c r="H12" s="303"/>
      <c r="I12" s="304"/>
      <c r="J12" s="106"/>
      <c r="K12" s="305"/>
      <c r="L12" s="5"/>
      <c r="M12" s="5"/>
      <c r="N12" s="106"/>
      <c r="O12" s="306"/>
      <c r="P12" s="98"/>
      <c r="Q12" s="15"/>
      <c r="R12" s="15"/>
      <c r="S12" s="15"/>
      <c r="T12" s="26"/>
      <c r="U12" s="23"/>
      <c r="V12" s="15"/>
      <c r="W12" s="15"/>
      <c r="X12" s="15"/>
      <c r="Y12" s="26"/>
    </row>
    <row r="13" spans="1:25" ht="20.100000000000001" customHeight="1" x14ac:dyDescent="0.3">
      <c r="A13" s="300" t="s">
        <v>62</v>
      </c>
      <c r="B13" s="10" t="s">
        <v>63</v>
      </c>
      <c r="C13" s="3">
        <v>40213</v>
      </c>
      <c r="D13" s="10">
        <v>2020</v>
      </c>
      <c r="E13" s="301">
        <v>4</v>
      </c>
      <c r="F13" s="302" t="s">
        <v>64</v>
      </c>
      <c r="G13" s="301" t="s">
        <v>205</v>
      </c>
      <c r="H13" s="303"/>
      <c r="I13" s="304"/>
      <c r="J13" s="106"/>
      <c r="K13" s="305"/>
      <c r="L13" s="5"/>
      <c r="M13" s="5">
        <v>56000</v>
      </c>
      <c r="N13" s="106"/>
      <c r="O13" s="306"/>
      <c r="P13" s="98"/>
      <c r="Q13" s="15">
        <v>69000</v>
      </c>
      <c r="R13" s="15"/>
      <c r="S13" s="15"/>
      <c r="T13" s="26"/>
      <c r="U13" s="23">
        <v>85000</v>
      </c>
      <c r="V13" s="15"/>
      <c r="W13" s="15"/>
      <c r="X13" s="15"/>
      <c r="Y13" s="26">
        <v>105000</v>
      </c>
    </row>
    <row r="14" spans="1:25" ht="20.100000000000001" customHeight="1" x14ac:dyDescent="0.3">
      <c r="A14" s="300"/>
      <c r="B14" s="10"/>
      <c r="C14" s="3"/>
      <c r="D14" s="10"/>
      <c r="E14" s="301"/>
      <c r="F14" s="307"/>
      <c r="G14" s="301"/>
      <c r="H14" s="303"/>
      <c r="I14" s="304"/>
      <c r="J14" s="106"/>
      <c r="K14" s="305"/>
      <c r="L14" s="5"/>
      <c r="M14" s="5"/>
      <c r="N14" s="106"/>
      <c r="O14" s="306"/>
      <c r="P14" s="98"/>
      <c r="Q14" s="15"/>
      <c r="R14" s="15"/>
      <c r="S14" s="15"/>
      <c r="T14" s="26"/>
      <c r="U14" s="23"/>
      <c r="V14" s="15"/>
      <c r="W14" s="15"/>
      <c r="X14" s="15"/>
      <c r="Y14" s="26"/>
    </row>
    <row r="15" spans="1:25" ht="20.100000000000001" customHeight="1" x14ac:dyDescent="0.3">
      <c r="A15" s="300" t="s">
        <v>65</v>
      </c>
      <c r="B15" s="10" t="s">
        <v>21</v>
      </c>
      <c r="C15" s="3"/>
      <c r="D15" s="10"/>
      <c r="E15" s="301">
        <v>4</v>
      </c>
      <c r="F15" s="302" t="s">
        <v>232</v>
      </c>
      <c r="G15" s="301" t="s">
        <v>205</v>
      </c>
      <c r="H15" s="303"/>
      <c r="I15" s="304"/>
      <c r="J15" s="106"/>
      <c r="K15" s="305"/>
      <c r="L15" s="864">
        <v>0</v>
      </c>
      <c r="M15" s="5">
        <v>14000</v>
      </c>
      <c r="N15" s="106">
        <v>7000</v>
      </c>
      <c r="O15" s="306"/>
      <c r="P15" s="98">
        <v>8000</v>
      </c>
      <c r="Q15" s="15">
        <v>16000</v>
      </c>
      <c r="R15" s="15">
        <v>8000</v>
      </c>
      <c r="S15" s="15"/>
      <c r="T15" s="26">
        <v>8000</v>
      </c>
      <c r="U15" s="23">
        <v>18000</v>
      </c>
      <c r="V15" s="15">
        <v>9000</v>
      </c>
      <c r="W15" s="15"/>
      <c r="X15" s="15">
        <v>9000</v>
      </c>
      <c r="Y15" s="26">
        <v>18000</v>
      </c>
    </row>
    <row r="16" spans="1:25" ht="20.100000000000001" customHeight="1" x14ac:dyDescent="0.3">
      <c r="A16" s="300"/>
      <c r="B16" s="10"/>
      <c r="C16" s="3"/>
      <c r="D16" s="10"/>
      <c r="E16" s="301"/>
      <c r="F16" s="307"/>
      <c r="G16" s="301"/>
      <c r="H16" s="303"/>
      <c r="I16" s="304"/>
      <c r="J16" s="106"/>
      <c r="K16" s="305"/>
      <c r="L16" s="5"/>
      <c r="M16" s="5"/>
      <c r="N16" s="106"/>
      <c r="O16" s="306"/>
      <c r="P16" s="98"/>
      <c r="Q16" s="15"/>
      <c r="R16" s="15"/>
      <c r="S16" s="15"/>
      <c r="T16" s="26"/>
      <c r="U16" s="23"/>
      <c r="V16" s="15"/>
      <c r="W16" s="15"/>
      <c r="X16" s="15"/>
      <c r="Y16" s="26"/>
    </row>
    <row r="17" spans="1:25" ht="29.25" customHeight="1" x14ac:dyDescent="0.3">
      <c r="A17" s="300" t="s">
        <v>143</v>
      </c>
      <c r="B17" s="10"/>
      <c r="C17" s="3"/>
      <c r="D17" s="10"/>
      <c r="E17" s="301">
        <v>4</v>
      </c>
      <c r="F17" s="892" t="s">
        <v>67</v>
      </c>
      <c r="G17" s="301" t="s">
        <v>205</v>
      </c>
      <c r="H17" s="303"/>
      <c r="I17" s="304">
        <v>0</v>
      </c>
      <c r="J17" s="106"/>
      <c r="K17" s="305"/>
      <c r="L17" s="864">
        <v>0</v>
      </c>
      <c r="M17" s="5">
        <v>10000</v>
      </c>
      <c r="N17" s="106">
        <v>5000</v>
      </c>
      <c r="O17" s="306"/>
      <c r="P17" s="98">
        <v>6000</v>
      </c>
      <c r="Q17" s="15">
        <v>12000</v>
      </c>
      <c r="R17" s="15">
        <v>6000</v>
      </c>
      <c r="S17" s="15"/>
      <c r="T17" s="26">
        <v>12000</v>
      </c>
      <c r="U17" s="23">
        <v>28700</v>
      </c>
      <c r="V17" s="15">
        <v>15100</v>
      </c>
      <c r="W17" s="15">
        <v>31700</v>
      </c>
      <c r="X17" s="15">
        <v>16600</v>
      </c>
      <c r="Y17" s="26">
        <v>35000</v>
      </c>
    </row>
    <row r="18" spans="1:25" ht="20.100000000000001" customHeight="1" x14ac:dyDescent="0.3">
      <c r="A18" s="300"/>
      <c r="B18" s="10"/>
      <c r="C18" s="3"/>
      <c r="D18" s="10"/>
      <c r="E18" s="301"/>
      <c r="F18" s="893"/>
      <c r="G18" s="301"/>
      <c r="H18" s="303"/>
      <c r="I18" s="304"/>
      <c r="J18" s="106"/>
      <c r="K18" s="305"/>
      <c r="L18" s="5"/>
      <c r="M18" s="5"/>
      <c r="N18" s="106"/>
      <c r="O18" s="306"/>
      <c r="P18" s="98"/>
      <c r="Q18" s="15"/>
      <c r="R18" s="15"/>
      <c r="S18" s="15"/>
      <c r="T18" s="26"/>
      <c r="U18" s="23"/>
      <c r="V18" s="15"/>
      <c r="W18" s="15"/>
      <c r="X18" s="15"/>
      <c r="Y18" s="26"/>
    </row>
    <row r="19" spans="1:25" ht="20.100000000000001" customHeight="1" x14ac:dyDescent="0.3">
      <c r="A19" s="300" t="s">
        <v>425</v>
      </c>
      <c r="B19" s="10"/>
      <c r="C19" s="3">
        <v>5000</v>
      </c>
      <c r="D19" s="10"/>
      <c r="E19" s="301">
        <v>5</v>
      </c>
      <c r="F19" s="853" t="s">
        <v>426</v>
      </c>
      <c r="G19" s="301" t="s">
        <v>66</v>
      </c>
      <c r="H19" s="303"/>
      <c r="I19" s="304"/>
      <c r="J19" s="106"/>
      <c r="K19" s="305"/>
      <c r="L19" s="5">
        <v>8500</v>
      </c>
      <c r="M19" s="5">
        <v>8500</v>
      </c>
      <c r="N19" s="106">
        <v>8500</v>
      </c>
      <c r="O19" s="306">
        <v>8500</v>
      </c>
      <c r="P19" s="98">
        <v>8500</v>
      </c>
      <c r="Q19" s="15">
        <v>8500</v>
      </c>
      <c r="R19" s="15">
        <v>8500</v>
      </c>
      <c r="S19" s="15">
        <v>8500</v>
      </c>
      <c r="T19" s="26">
        <v>8500</v>
      </c>
      <c r="U19" s="23">
        <v>8500</v>
      </c>
      <c r="V19" s="15">
        <v>8500</v>
      </c>
      <c r="W19" s="15">
        <v>8500</v>
      </c>
      <c r="X19" s="15">
        <v>8500</v>
      </c>
      <c r="Y19" s="26">
        <v>8500</v>
      </c>
    </row>
    <row r="20" spans="1:25" ht="20.100000000000001" customHeight="1" x14ac:dyDescent="0.3">
      <c r="A20" s="300"/>
      <c r="B20" s="10"/>
      <c r="C20" s="3"/>
      <c r="D20" s="10"/>
      <c r="E20" s="301"/>
      <c r="F20" s="307"/>
      <c r="G20" s="301"/>
      <c r="H20" s="303"/>
      <c r="I20" s="304"/>
      <c r="J20" s="106"/>
      <c r="K20" s="305"/>
      <c r="L20" s="5"/>
      <c r="M20" s="5"/>
      <c r="N20" s="106"/>
      <c r="O20" s="306"/>
      <c r="P20" s="98"/>
      <c r="Q20" s="15"/>
      <c r="R20" s="15"/>
      <c r="S20" s="15"/>
      <c r="T20" s="26"/>
      <c r="U20" s="23"/>
      <c r="V20" s="15"/>
      <c r="W20" s="15"/>
      <c r="X20" s="15"/>
      <c r="Y20" s="26"/>
    </row>
    <row r="21" spans="1:25" ht="20.100000000000001" customHeight="1" x14ac:dyDescent="0.3">
      <c r="A21" s="300" t="s">
        <v>68</v>
      </c>
      <c r="B21" s="10"/>
      <c r="C21" s="3"/>
      <c r="D21" s="10"/>
      <c r="E21" s="301">
        <v>4</v>
      </c>
      <c r="F21" s="302" t="s">
        <v>233</v>
      </c>
      <c r="G21" s="301" t="s">
        <v>205</v>
      </c>
      <c r="H21" s="303"/>
      <c r="I21" s="304">
        <v>0</v>
      </c>
      <c r="J21" s="106"/>
      <c r="K21" s="305"/>
      <c r="L21" s="5"/>
      <c r="M21" s="5"/>
      <c r="N21" s="106"/>
      <c r="O21" s="306"/>
      <c r="P21" s="98"/>
      <c r="Q21" s="15"/>
      <c r="R21" s="15"/>
      <c r="S21" s="15"/>
      <c r="T21" s="26"/>
      <c r="U21" s="23"/>
      <c r="V21" s="15"/>
      <c r="W21" s="15"/>
      <c r="X21" s="15"/>
      <c r="Y21" s="26"/>
    </row>
    <row r="22" spans="1:25" ht="20.100000000000001" customHeight="1" x14ac:dyDescent="0.3">
      <c r="A22" s="300"/>
      <c r="B22" s="10"/>
      <c r="C22" s="3"/>
      <c r="D22" s="10"/>
      <c r="E22" s="301"/>
      <c r="F22" s="307"/>
      <c r="G22" s="301"/>
      <c r="H22" s="303"/>
      <c r="I22" s="304"/>
      <c r="J22" s="106"/>
      <c r="K22" s="305"/>
      <c r="L22" s="5"/>
      <c r="M22" s="5"/>
      <c r="N22" s="106"/>
      <c r="O22" s="306"/>
      <c r="P22" s="98"/>
      <c r="Q22" s="15"/>
      <c r="R22" s="15"/>
      <c r="S22" s="15"/>
      <c r="T22" s="26"/>
      <c r="U22" s="23"/>
      <c r="V22" s="15"/>
      <c r="W22" s="15"/>
      <c r="X22" s="15"/>
      <c r="Y22" s="26"/>
    </row>
    <row r="23" spans="1:25" ht="20.100000000000001" customHeight="1" x14ac:dyDescent="0.3">
      <c r="A23" s="300" t="s">
        <v>69</v>
      </c>
      <c r="B23" s="10"/>
      <c r="C23" s="3"/>
      <c r="D23" s="10"/>
      <c r="E23" s="301">
        <v>4</v>
      </c>
      <c r="F23" s="302" t="s">
        <v>70</v>
      </c>
      <c r="G23" s="301" t="s">
        <v>207</v>
      </c>
      <c r="H23" s="303"/>
      <c r="I23" s="304"/>
      <c r="J23" s="106"/>
      <c r="K23" s="305"/>
      <c r="L23" s="5"/>
      <c r="M23" s="5"/>
      <c r="N23" s="376">
        <v>12500</v>
      </c>
      <c r="O23" s="443"/>
      <c r="P23" s="98"/>
      <c r="Q23" s="15"/>
      <c r="R23" s="15">
        <v>15000</v>
      </c>
      <c r="S23" s="15"/>
      <c r="T23" s="26"/>
      <c r="U23" s="23"/>
      <c r="V23" s="15">
        <v>17500</v>
      </c>
      <c r="W23" s="15"/>
      <c r="X23" s="15"/>
      <c r="Y23" s="26"/>
    </row>
    <row r="24" spans="1:25" ht="20.100000000000001" customHeight="1" thickBot="1" x14ac:dyDescent="0.35">
      <c r="A24" s="317"/>
      <c r="B24" s="318"/>
      <c r="C24" s="7"/>
      <c r="D24" s="318"/>
      <c r="E24" s="319"/>
      <c r="F24" s="320"/>
      <c r="G24" s="319"/>
      <c r="H24" s="321"/>
      <c r="I24" s="322"/>
      <c r="J24" s="322"/>
      <c r="K24" s="462"/>
      <c r="L24" s="323"/>
      <c r="M24" s="323"/>
      <c r="N24" s="322"/>
      <c r="O24" s="324"/>
      <c r="P24" s="477"/>
      <c r="Q24" s="325"/>
      <c r="R24" s="325"/>
      <c r="S24" s="325"/>
      <c r="T24" s="326"/>
      <c r="U24" s="441"/>
      <c r="V24" s="325"/>
      <c r="W24" s="325"/>
      <c r="X24" s="325"/>
      <c r="Y24" s="326"/>
    </row>
    <row r="25" spans="1:25" s="20" customFormat="1" ht="20.100000000000001" customHeight="1" thickTop="1" x14ac:dyDescent="0.3">
      <c r="A25" s="417" t="s">
        <v>256</v>
      </c>
      <c r="B25" s="404"/>
      <c r="C25" s="404"/>
      <c r="D25" s="542"/>
      <c r="E25" s="404"/>
      <c r="F25" s="404"/>
      <c r="G25" s="404"/>
      <c r="H25" s="404"/>
      <c r="I25" s="405"/>
      <c r="J25" s="405"/>
      <c r="K25" s="533"/>
      <c r="L25" s="404"/>
      <c r="M25" s="404"/>
      <c r="N25" s="405"/>
      <c r="O25" s="419"/>
      <c r="P25" s="533"/>
      <c r="Q25" s="404"/>
      <c r="R25" s="404"/>
      <c r="S25" s="404"/>
      <c r="T25" s="419"/>
      <c r="U25" s="534"/>
      <c r="V25" s="404"/>
      <c r="W25" s="404"/>
      <c r="X25" s="404"/>
      <c r="Y25" s="419"/>
    </row>
    <row r="26" spans="1:25" s="19" customFormat="1" ht="19.5" customHeight="1" x14ac:dyDescent="0.3">
      <c r="A26" s="538" t="s">
        <v>54</v>
      </c>
      <c r="B26" s="157"/>
      <c r="C26" s="157"/>
      <c r="D26" s="272"/>
      <c r="E26" s="157"/>
      <c r="F26" s="157"/>
      <c r="G26" s="157"/>
      <c r="H26" s="157"/>
      <c r="I26" s="539">
        <f t="shared" ref="I26:Y26" si="0">-SUM(I3:I25)</f>
        <v>0</v>
      </c>
      <c r="J26" s="539">
        <f t="shared" si="0"/>
        <v>0</v>
      </c>
      <c r="K26" s="540">
        <f t="shared" si="0"/>
        <v>0</v>
      </c>
      <c r="L26" s="862">
        <v>-8500</v>
      </c>
      <c r="M26" s="539">
        <f t="shared" si="0"/>
        <v>-144500</v>
      </c>
      <c r="N26" s="539">
        <f>-SUM(N3:N25)</f>
        <v>-92000</v>
      </c>
      <c r="O26" s="541">
        <f t="shared" si="0"/>
        <v>-8500</v>
      </c>
      <c r="P26" s="540">
        <f t="shared" si="0"/>
        <v>-87500</v>
      </c>
      <c r="Q26" s="539">
        <f t="shared" si="0"/>
        <v>-174500</v>
      </c>
      <c r="R26" s="539">
        <f t="shared" si="0"/>
        <v>-110500</v>
      </c>
      <c r="S26" s="539">
        <f t="shared" si="0"/>
        <v>-8500</v>
      </c>
      <c r="T26" s="541">
        <f t="shared" si="0"/>
        <v>-109400</v>
      </c>
      <c r="U26" s="539">
        <f t="shared" si="0"/>
        <v>-225200</v>
      </c>
      <c r="V26" s="539">
        <f t="shared" si="0"/>
        <v>-140100</v>
      </c>
      <c r="W26" s="539">
        <f t="shared" si="0"/>
        <v>-40200</v>
      </c>
      <c r="X26" s="539">
        <f t="shared" si="0"/>
        <v>-134100</v>
      </c>
      <c r="Y26" s="541">
        <f t="shared" si="0"/>
        <v>-271500</v>
      </c>
    </row>
    <row r="27" spans="1:25" s="19" customFormat="1" ht="20.100000000000001" customHeight="1" x14ac:dyDescent="0.3">
      <c r="A27" s="87" t="s">
        <v>33</v>
      </c>
      <c r="B27" s="18"/>
      <c r="C27" s="18"/>
      <c r="D27" s="17"/>
      <c r="E27" s="18"/>
      <c r="F27" s="18"/>
      <c r="G27" s="18"/>
      <c r="H27" s="18"/>
      <c r="I27" s="21">
        <v>0</v>
      </c>
      <c r="J27" s="21">
        <v>0</v>
      </c>
      <c r="K27" s="251">
        <v>0</v>
      </c>
      <c r="L27" s="21">
        <v>0</v>
      </c>
      <c r="M27" s="21">
        <v>0</v>
      </c>
      <c r="N27" s="21">
        <v>0</v>
      </c>
      <c r="O27" s="26">
        <v>0</v>
      </c>
      <c r="P27" s="251">
        <v>0</v>
      </c>
      <c r="Q27" s="21">
        <v>0</v>
      </c>
      <c r="R27" s="21">
        <v>0</v>
      </c>
      <c r="S27" s="21">
        <v>0</v>
      </c>
      <c r="T27" s="26">
        <v>0</v>
      </c>
      <c r="U27" s="119">
        <v>0</v>
      </c>
      <c r="V27" s="21">
        <v>0</v>
      </c>
      <c r="W27" s="21">
        <v>0</v>
      </c>
      <c r="X27" s="21">
        <v>0</v>
      </c>
      <c r="Y27" s="26">
        <v>0</v>
      </c>
    </row>
    <row r="28" spans="1:25" s="19" customFormat="1" ht="20.100000000000001" customHeight="1" x14ac:dyDescent="0.3">
      <c r="A28" s="87" t="s">
        <v>31</v>
      </c>
      <c r="B28" s="18"/>
      <c r="C28" s="18"/>
      <c r="D28" s="17"/>
      <c r="E28" s="18"/>
      <c r="F28" s="18"/>
      <c r="G28" s="18"/>
      <c r="H28" s="18"/>
      <c r="I28" s="21">
        <f t="shared" ref="I28:Y28" si="1">SUM(I3:I27)</f>
        <v>0</v>
      </c>
      <c r="J28" s="21">
        <f t="shared" si="1"/>
        <v>0</v>
      </c>
      <c r="K28" s="251">
        <f t="shared" si="1"/>
        <v>0</v>
      </c>
      <c r="L28" s="21">
        <f>SUM(L3:L27)</f>
        <v>0</v>
      </c>
      <c r="M28" s="21">
        <f t="shared" si="1"/>
        <v>0</v>
      </c>
      <c r="N28" s="21">
        <f t="shared" si="1"/>
        <v>0</v>
      </c>
      <c r="O28" s="26">
        <f t="shared" si="1"/>
        <v>0</v>
      </c>
      <c r="P28" s="251">
        <f t="shared" si="1"/>
        <v>0</v>
      </c>
      <c r="Q28" s="21">
        <f t="shared" si="1"/>
        <v>0</v>
      </c>
      <c r="R28" s="21">
        <f t="shared" si="1"/>
        <v>0</v>
      </c>
      <c r="S28" s="21">
        <f t="shared" si="1"/>
        <v>0</v>
      </c>
      <c r="T28" s="26">
        <f t="shared" si="1"/>
        <v>0</v>
      </c>
      <c r="U28" s="119">
        <f t="shared" si="1"/>
        <v>0</v>
      </c>
      <c r="V28" s="21">
        <f t="shared" si="1"/>
        <v>0</v>
      </c>
      <c r="W28" s="21">
        <f t="shared" si="1"/>
        <v>0</v>
      </c>
      <c r="X28" s="21">
        <f t="shared" si="1"/>
        <v>0</v>
      </c>
      <c r="Y28" s="26">
        <f t="shared" si="1"/>
        <v>0</v>
      </c>
    </row>
    <row r="29" spans="1:25" s="19" customFormat="1" ht="20.100000000000001" customHeight="1" thickBot="1" x14ac:dyDescent="0.35">
      <c r="A29" s="543" t="s">
        <v>53</v>
      </c>
      <c r="B29" s="140"/>
      <c r="C29" s="140"/>
      <c r="D29" s="139"/>
      <c r="E29" s="140"/>
      <c r="F29" s="140"/>
      <c r="G29" s="140"/>
      <c r="H29" s="140"/>
      <c r="I29" s="142">
        <v>0</v>
      </c>
      <c r="J29" s="142">
        <v>0</v>
      </c>
      <c r="K29" s="544">
        <v>0</v>
      </c>
      <c r="L29" s="861">
        <v>0</v>
      </c>
      <c r="M29" s="141">
        <v>-115000</v>
      </c>
      <c r="N29" s="141">
        <v>-100000</v>
      </c>
      <c r="O29" s="170">
        <v>-100000</v>
      </c>
      <c r="P29" s="341">
        <v>-110000</v>
      </c>
      <c r="Q29" s="334">
        <v>-110000</v>
      </c>
      <c r="R29" s="334">
        <v>-110000</v>
      </c>
      <c r="S29" s="334">
        <v>-110000</v>
      </c>
      <c r="T29" s="170">
        <v>-110000</v>
      </c>
      <c r="U29" s="545">
        <v>-130000</v>
      </c>
      <c r="V29" s="141">
        <v>-130000</v>
      </c>
      <c r="W29" s="141">
        <v>-130000</v>
      </c>
      <c r="X29" s="141">
        <v>-130000</v>
      </c>
      <c r="Y29" s="170">
        <v>-130000</v>
      </c>
    </row>
    <row r="30" spans="1:25" s="20" customFormat="1" ht="20.100000000000001" customHeight="1" thickTop="1" thickBot="1" x14ac:dyDescent="0.35">
      <c r="A30" s="546" t="s">
        <v>30</v>
      </c>
      <c r="B30" s="79"/>
      <c r="C30" s="70"/>
      <c r="D30" s="273"/>
      <c r="E30" s="79"/>
      <c r="F30" s="79"/>
      <c r="G30" s="70"/>
      <c r="H30" s="70"/>
      <c r="I30" s="94">
        <f>SUM(I27+I29)</f>
        <v>0</v>
      </c>
      <c r="J30" s="94">
        <f t="shared" ref="J30:Y30" si="2">SUM(J27+J29)</f>
        <v>0</v>
      </c>
      <c r="K30" s="498">
        <f t="shared" si="2"/>
        <v>0</v>
      </c>
      <c r="L30" s="94">
        <f t="shared" si="2"/>
        <v>0</v>
      </c>
      <c r="M30" s="94">
        <f t="shared" si="2"/>
        <v>-115000</v>
      </c>
      <c r="N30" s="94">
        <f t="shared" si="2"/>
        <v>-100000</v>
      </c>
      <c r="O30" s="71">
        <f t="shared" si="2"/>
        <v>-100000</v>
      </c>
      <c r="P30" s="498">
        <f t="shared" si="2"/>
        <v>-110000</v>
      </c>
      <c r="Q30" s="94">
        <f t="shared" si="2"/>
        <v>-110000</v>
      </c>
      <c r="R30" s="94">
        <f t="shared" si="2"/>
        <v>-110000</v>
      </c>
      <c r="S30" s="94">
        <f t="shared" si="2"/>
        <v>-110000</v>
      </c>
      <c r="T30" s="71">
        <f t="shared" si="2"/>
        <v>-110000</v>
      </c>
      <c r="U30" s="120">
        <f t="shared" si="2"/>
        <v>-130000</v>
      </c>
      <c r="V30" s="94">
        <f t="shared" si="2"/>
        <v>-130000</v>
      </c>
      <c r="W30" s="94">
        <f t="shared" si="2"/>
        <v>-130000</v>
      </c>
      <c r="X30" s="94">
        <f t="shared" si="2"/>
        <v>-130000</v>
      </c>
      <c r="Y30" s="71">
        <f t="shared" si="2"/>
        <v>-130000</v>
      </c>
    </row>
    <row r="31" spans="1:25" s="19" customFormat="1" ht="20.100000000000001" customHeight="1" thickTop="1" thickBot="1" x14ac:dyDescent="0.35">
      <c r="A31" s="90"/>
      <c r="B31" s="74"/>
      <c r="C31" s="74"/>
      <c r="D31" s="73"/>
      <c r="E31" s="74"/>
      <c r="F31" s="74"/>
      <c r="G31" s="74"/>
      <c r="H31" s="74"/>
      <c r="I31" s="108"/>
      <c r="J31" s="108"/>
      <c r="K31" s="518"/>
      <c r="L31" s="75"/>
      <c r="M31" s="75"/>
      <c r="N31" s="108"/>
      <c r="O31" s="481"/>
      <c r="P31" s="430"/>
      <c r="Q31" s="75"/>
      <c r="R31" s="128"/>
      <c r="S31" s="128"/>
      <c r="T31" s="481"/>
      <c r="U31" s="380"/>
      <c r="V31" s="128"/>
      <c r="W31" s="128"/>
      <c r="X31" s="128"/>
      <c r="Y31" s="481"/>
    </row>
    <row r="32" spans="1:25" s="20" customFormat="1" ht="20.100000000000001" customHeight="1" thickTop="1" thickBot="1" x14ac:dyDescent="0.35">
      <c r="A32" s="184" t="s">
        <v>129</v>
      </c>
      <c r="B32" s="172"/>
      <c r="C32" s="172"/>
      <c r="D32" s="547"/>
      <c r="E32" s="172"/>
      <c r="F32" s="172"/>
      <c r="G32" s="172"/>
      <c r="H32" s="172">
        <v>40783</v>
      </c>
      <c r="I32" s="171">
        <f t="shared" ref="I32:Y32" si="3">SUM(H32+I26-I29)</f>
        <v>40783</v>
      </c>
      <c r="J32" s="171">
        <f t="shared" si="3"/>
        <v>40783</v>
      </c>
      <c r="K32" s="344">
        <f t="shared" si="3"/>
        <v>40783</v>
      </c>
      <c r="L32" s="171">
        <f t="shared" si="3"/>
        <v>32283</v>
      </c>
      <c r="M32" s="171">
        <f t="shared" si="3"/>
        <v>2783</v>
      </c>
      <c r="N32" s="171">
        <f t="shared" si="3"/>
        <v>10783</v>
      </c>
      <c r="O32" s="223">
        <f t="shared" si="3"/>
        <v>102283</v>
      </c>
      <c r="P32" s="344">
        <f t="shared" si="3"/>
        <v>124783</v>
      </c>
      <c r="Q32" s="171">
        <f t="shared" si="3"/>
        <v>60283</v>
      </c>
      <c r="R32" s="171">
        <f t="shared" si="3"/>
        <v>59783</v>
      </c>
      <c r="S32" s="171">
        <f t="shared" si="3"/>
        <v>161283</v>
      </c>
      <c r="T32" s="223">
        <f t="shared" si="3"/>
        <v>161883</v>
      </c>
      <c r="U32" s="260">
        <f t="shared" si="3"/>
        <v>66683</v>
      </c>
      <c r="V32" s="171">
        <f t="shared" si="3"/>
        <v>56583</v>
      </c>
      <c r="W32" s="171">
        <f t="shared" si="3"/>
        <v>146383</v>
      </c>
      <c r="X32" s="171">
        <f t="shared" si="3"/>
        <v>142283</v>
      </c>
      <c r="Y32" s="223">
        <f t="shared" si="3"/>
        <v>783</v>
      </c>
    </row>
    <row r="33" ht="16.2" thickTop="1" x14ac:dyDescent="0.3"/>
  </sheetData>
  <mergeCells count="1">
    <mergeCell ref="F17:F18"/>
  </mergeCells>
  <phoneticPr fontId="10" type="noConversion"/>
  <printOptions horizontalCentered="1"/>
  <pageMargins left="0" right="0" top="0.5" bottom="0" header="0" footer="0"/>
  <pageSetup paperSize="5" scale="49" fitToHeight="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15E6A-B390-4A0B-B28A-64693BE5212A}">
  <sheetPr>
    <pageSetUpPr fitToPage="1"/>
  </sheetPr>
  <dimension ref="A1:AA52"/>
  <sheetViews>
    <sheetView tabSelected="1" zoomScaleNormal="100" workbookViewId="0">
      <pane xSplit="1" ySplit="1" topLeftCell="H31" activePane="bottomRight" state="frozen"/>
      <selection pane="topRight" activeCell="C1" sqref="C1"/>
      <selection pane="bottomLeft" activeCell="A2" sqref="A2"/>
      <selection pane="bottomRight" activeCell="N10" sqref="N10"/>
    </sheetView>
  </sheetViews>
  <sheetFormatPr defaultColWidth="9.109375" defaultRowHeight="15" x14ac:dyDescent="0.25"/>
  <cols>
    <col min="1" max="1" width="55.33203125" style="19" customWidth="1"/>
    <col min="2" max="2" width="11.88671875" style="19" customWidth="1"/>
    <col min="3" max="3" width="12.6640625" style="19" customWidth="1"/>
    <col min="4" max="4" width="10.5546875" style="43" customWidth="1"/>
    <col min="5" max="5" width="10.44140625" style="19" customWidth="1"/>
    <col min="6" max="7" width="46.44140625" style="19" customWidth="1"/>
    <col min="8" max="8" width="28.33203125" style="19" customWidth="1"/>
    <col min="9" max="9" width="13" style="19" customWidth="1"/>
    <col min="10" max="10" width="11.44140625" style="19" customWidth="1"/>
    <col min="11" max="11" width="12.88671875" style="19" customWidth="1"/>
    <col min="12" max="14" width="11.6640625" style="19" customWidth="1"/>
    <col min="15" max="15" width="13.44140625" style="19" customWidth="1"/>
    <col min="16" max="16" width="15.109375" style="19" customWidth="1"/>
    <col min="17" max="17" width="14.44140625" style="19" customWidth="1"/>
    <col min="18" max="18" width="13.44140625" style="19" customWidth="1"/>
    <col min="19" max="19" width="13.109375" style="19" customWidth="1"/>
    <col min="20" max="20" width="15.109375" style="19" customWidth="1"/>
    <col min="21" max="21" width="13.6640625" style="19" customWidth="1"/>
    <col min="22" max="22" width="13" style="19" customWidth="1"/>
    <col min="23" max="23" width="13.88671875" style="19" customWidth="1"/>
    <col min="24" max="26" width="16.33203125" style="19" customWidth="1"/>
    <col min="27" max="16384" width="9.109375" style="19"/>
  </cols>
  <sheetData>
    <row r="1" spans="1:26" ht="49.5" customHeight="1" thickTop="1" thickBot="1" x14ac:dyDescent="0.35">
      <c r="A1" s="224" t="s">
        <v>223</v>
      </c>
      <c r="B1" s="192" t="s">
        <v>1</v>
      </c>
      <c r="C1" s="192" t="s">
        <v>4</v>
      </c>
      <c r="D1" s="269" t="s">
        <v>0</v>
      </c>
      <c r="E1" s="225" t="s">
        <v>2</v>
      </c>
      <c r="F1" s="226" t="s">
        <v>3</v>
      </c>
      <c r="G1" s="226" t="s">
        <v>430</v>
      </c>
      <c r="H1" s="192" t="s">
        <v>219</v>
      </c>
      <c r="I1" s="227" t="s">
        <v>126</v>
      </c>
      <c r="J1" s="250" t="s">
        <v>7</v>
      </c>
      <c r="K1" s="250" t="s">
        <v>8</v>
      </c>
      <c r="L1" s="103" t="s">
        <v>9</v>
      </c>
      <c r="M1" s="189" t="s">
        <v>10</v>
      </c>
      <c r="N1" s="189" t="s">
        <v>11</v>
      </c>
      <c r="O1" s="121" t="s">
        <v>12</v>
      </c>
      <c r="P1" s="191" t="s">
        <v>13</v>
      </c>
      <c r="Q1" s="103" t="s">
        <v>14</v>
      </c>
      <c r="R1" s="189" t="s">
        <v>15</v>
      </c>
      <c r="S1" s="189" t="s">
        <v>16</v>
      </c>
      <c r="T1" s="189" t="s">
        <v>51</v>
      </c>
      <c r="U1" s="191" t="s">
        <v>17</v>
      </c>
      <c r="V1" s="330" t="s">
        <v>18</v>
      </c>
      <c r="W1" s="189" t="s">
        <v>52</v>
      </c>
      <c r="X1" s="189" t="s">
        <v>19</v>
      </c>
      <c r="Y1" s="189" t="s">
        <v>150</v>
      </c>
      <c r="Z1" s="191" t="s">
        <v>151</v>
      </c>
    </row>
    <row r="2" spans="1:26" ht="15.9" customHeight="1" thickTop="1" x14ac:dyDescent="0.3">
      <c r="A2" s="228"/>
      <c r="B2" s="16"/>
      <c r="C2" s="16"/>
      <c r="D2" s="270"/>
      <c r="E2" s="16"/>
      <c r="F2" s="229"/>
      <c r="G2" s="229"/>
      <c r="H2" s="230"/>
      <c r="I2" s="231"/>
      <c r="J2" s="386"/>
      <c r="K2" s="594"/>
      <c r="L2" s="336"/>
      <c r="M2" s="45"/>
      <c r="N2" s="69"/>
      <c r="O2" s="261"/>
      <c r="P2" s="245"/>
      <c r="Q2" s="389"/>
      <c r="R2" s="74"/>
      <c r="S2" s="74"/>
      <c r="T2" s="74"/>
      <c r="U2" s="245"/>
      <c r="V2" s="387"/>
      <c r="W2" s="47"/>
      <c r="X2" s="47"/>
      <c r="Y2" s="47"/>
      <c r="Z2" s="232"/>
    </row>
    <row r="3" spans="1:26" ht="15.9" customHeight="1" x14ac:dyDescent="0.25">
      <c r="A3" s="233" t="s">
        <v>263</v>
      </c>
      <c r="B3" s="3" t="s">
        <v>35</v>
      </c>
      <c r="C3" s="3">
        <v>363883</v>
      </c>
      <c r="D3" s="10">
        <v>2011</v>
      </c>
      <c r="E3" s="3">
        <v>20</v>
      </c>
      <c r="F3" s="4" t="s">
        <v>158</v>
      </c>
      <c r="G3" s="4" t="s">
        <v>431</v>
      </c>
      <c r="H3" s="46" t="s">
        <v>36</v>
      </c>
      <c r="I3" s="234"/>
      <c r="J3" s="237"/>
      <c r="K3" s="595"/>
      <c r="L3" s="337"/>
      <c r="M3" s="237"/>
      <c r="N3" s="237"/>
      <c r="O3" s="101"/>
      <c r="P3" s="235"/>
      <c r="Q3" s="866"/>
      <c r="R3" s="867"/>
      <c r="S3" s="18"/>
      <c r="T3" s="18"/>
      <c r="U3" s="235"/>
      <c r="V3" s="331"/>
      <c r="W3" s="18"/>
      <c r="X3" s="18"/>
      <c r="Y3" s="18"/>
      <c r="Z3" s="235"/>
    </row>
    <row r="4" spans="1:26" ht="15.9" customHeight="1" x14ac:dyDescent="0.25">
      <c r="A4" s="233"/>
      <c r="B4" s="3"/>
      <c r="C4" s="3"/>
      <c r="D4" s="10"/>
      <c r="E4" s="3"/>
      <c r="F4" s="4"/>
      <c r="G4" s="4"/>
      <c r="H4" s="46"/>
      <c r="I4" s="234"/>
      <c r="J4" s="237"/>
      <c r="K4" s="595"/>
      <c r="L4" s="337"/>
      <c r="M4" s="237"/>
      <c r="N4" s="237"/>
      <c r="O4" s="101"/>
      <c r="P4" s="235"/>
      <c r="Q4" s="390"/>
      <c r="R4" s="18"/>
      <c r="S4" s="18"/>
      <c r="T4" s="18"/>
      <c r="U4" s="235"/>
      <c r="V4" s="331"/>
      <c r="W4" s="18"/>
      <c r="X4" s="18"/>
      <c r="Y4" s="18"/>
      <c r="Z4" s="235"/>
    </row>
    <row r="5" spans="1:26" ht="15.9" customHeight="1" x14ac:dyDescent="0.25">
      <c r="A5" s="233" t="s">
        <v>264</v>
      </c>
      <c r="B5" s="3" t="s">
        <v>37</v>
      </c>
      <c r="C5" s="3">
        <v>386164</v>
      </c>
      <c r="D5" s="10">
        <v>2015</v>
      </c>
      <c r="E5" s="3">
        <v>20</v>
      </c>
      <c r="F5" s="4" t="s">
        <v>159</v>
      </c>
      <c r="G5" s="4" t="s">
        <v>432</v>
      </c>
      <c r="H5" s="3" t="s">
        <v>38</v>
      </c>
      <c r="I5" s="234"/>
      <c r="J5" s="247"/>
      <c r="K5" s="595"/>
      <c r="L5" s="338"/>
      <c r="M5" s="247"/>
      <c r="N5" s="247"/>
      <c r="O5" s="101"/>
      <c r="P5" s="235"/>
      <c r="Q5" s="390"/>
      <c r="R5" s="18"/>
      <c r="S5" s="18"/>
      <c r="T5" s="18"/>
      <c r="U5" s="235">
        <v>200000</v>
      </c>
      <c r="V5" s="331">
        <v>700000</v>
      </c>
      <c r="W5" s="18"/>
      <c r="X5" s="18"/>
      <c r="Y5" s="18"/>
      <c r="Z5" s="235"/>
    </row>
    <row r="6" spans="1:26" ht="15.9" customHeight="1" x14ac:dyDescent="0.25">
      <c r="A6" s="233"/>
      <c r="B6" s="9"/>
      <c r="C6" s="3"/>
      <c r="D6" s="8"/>
      <c r="E6" s="9"/>
      <c r="F6" s="4"/>
      <c r="G6" s="4"/>
      <c r="H6" s="3"/>
      <c r="I6" s="234"/>
      <c r="J6" s="247"/>
      <c r="K6" s="595"/>
      <c r="L6" s="338"/>
      <c r="M6" s="247"/>
      <c r="N6" s="247"/>
      <c r="O6" s="101"/>
      <c r="P6" s="235"/>
      <c r="Q6" s="390"/>
      <c r="R6" s="18"/>
      <c r="S6" s="18"/>
      <c r="T6" s="18"/>
      <c r="U6" s="235"/>
      <c r="V6" s="331"/>
      <c r="W6" s="18"/>
      <c r="X6" s="18"/>
      <c r="Y6" s="18"/>
      <c r="Z6" s="235"/>
    </row>
    <row r="7" spans="1:26" ht="15.9" customHeight="1" x14ac:dyDescent="0.25">
      <c r="A7" s="233" t="s">
        <v>265</v>
      </c>
      <c r="B7" s="9" t="s">
        <v>39</v>
      </c>
      <c r="C7" s="3">
        <v>384542</v>
      </c>
      <c r="D7" s="8">
        <v>2018</v>
      </c>
      <c r="E7" s="9">
        <v>20</v>
      </c>
      <c r="F7" s="4" t="s">
        <v>160</v>
      </c>
      <c r="G7" s="4" t="s">
        <v>433</v>
      </c>
      <c r="H7" s="3" t="s">
        <v>217</v>
      </c>
      <c r="I7" s="234"/>
      <c r="J7" s="247">
        <v>48572</v>
      </c>
      <c r="K7" s="595">
        <v>48572</v>
      </c>
      <c r="L7" s="338">
        <v>48572</v>
      </c>
      <c r="M7" s="247">
        <v>48572</v>
      </c>
      <c r="N7" s="247"/>
      <c r="O7" s="101"/>
      <c r="P7" s="235"/>
      <c r="Q7" s="390"/>
      <c r="R7" s="18"/>
      <c r="S7" s="18"/>
      <c r="T7" s="18"/>
      <c r="U7" s="235"/>
      <c r="V7" s="331"/>
      <c r="W7" s="18"/>
      <c r="X7" s="18">
        <v>200000</v>
      </c>
      <c r="Y7" s="18">
        <v>700000</v>
      </c>
      <c r="Z7" s="235"/>
    </row>
    <row r="8" spans="1:26" ht="15.9" customHeight="1" x14ac:dyDescent="0.25">
      <c r="A8" s="233"/>
      <c r="B8" s="9"/>
      <c r="C8" s="3"/>
      <c r="D8" s="8"/>
      <c r="E8" s="9"/>
      <c r="F8" s="4"/>
      <c r="G8" s="4"/>
      <c r="H8" s="3" t="s">
        <v>218</v>
      </c>
      <c r="I8" s="234"/>
      <c r="J8" s="247">
        <v>4138</v>
      </c>
      <c r="K8" s="595">
        <v>3109</v>
      </c>
      <c r="L8" s="338">
        <v>2065</v>
      </c>
      <c r="M8" s="247">
        <v>1035</v>
      </c>
      <c r="N8" s="247"/>
      <c r="O8" s="101"/>
      <c r="P8" s="235"/>
      <c r="Q8" s="390"/>
      <c r="R8" s="18"/>
      <c r="S8" s="18"/>
      <c r="T8" s="18"/>
      <c r="U8" s="235"/>
      <c r="V8" s="331"/>
      <c r="W8" s="18"/>
      <c r="X8" s="18"/>
      <c r="Y8" s="18"/>
      <c r="Z8" s="235"/>
    </row>
    <row r="9" spans="1:26" ht="15.9" customHeight="1" x14ac:dyDescent="0.25">
      <c r="A9" s="233"/>
      <c r="B9" s="9"/>
      <c r="C9" s="3"/>
      <c r="D9" s="8"/>
      <c r="E9" s="9"/>
      <c r="F9" s="4"/>
      <c r="G9" s="4"/>
      <c r="H9" s="3"/>
      <c r="I9" s="234"/>
      <c r="J9" s="247"/>
      <c r="K9" s="595"/>
      <c r="L9" s="338"/>
      <c r="M9" s="247"/>
      <c r="N9" s="247"/>
      <c r="O9" s="101"/>
      <c r="P9" s="235"/>
      <c r="Q9" s="390"/>
      <c r="R9" s="18"/>
      <c r="S9" s="18"/>
      <c r="T9" s="18"/>
      <c r="U9" s="235"/>
      <c r="V9" s="331"/>
      <c r="W9" s="18"/>
      <c r="X9" s="18"/>
      <c r="Y9" s="18"/>
      <c r="Z9" s="235"/>
    </row>
    <row r="10" spans="1:26" ht="15.9" customHeight="1" x14ac:dyDescent="0.25">
      <c r="A10" s="83" t="s">
        <v>170</v>
      </c>
      <c r="B10" s="3" t="s">
        <v>40</v>
      </c>
      <c r="C10" s="3">
        <v>199534</v>
      </c>
      <c r="D10" s="10">
        <v>2005</v>
      </c>
      <c r="E10" s="3">
        <v>15</v>
      </c>
      <c r="F10" s="4" t="s">
        <v>156</v>
      </c>
      <c r="G10" s="4" t="s">
        <v>434</v>
      </c>
      <c r="H10" s="3" t="s">
        <v>220</v>
      </c>
      <c r="I10" s="234"/>
      <c r="J10" s="237">
        <v>10000</v>
      </c>
      <c r="K10" s="262">
        <v>10000</v>
      </c>
      <c r="L10" s="337">
        <v>10000</v>
      </c>
      <c r="M10" s="828">
        <v>10000</v>
      </c>
      <c r="N10" s="828">
        <v>467746</v>
      </c>
      <c r="O10" s="101"/>
      <c r="P10" s="235"/>
      <c r="Q10" s="390"/>
      <c r="R10" s="18"/>
      <c r="S10" s="18"/>
      <c r="T10" s="18"/>
      <c r="U10" s="235"/>
      <c r="V10" s="331"/>
      <c r="W10" s="18"/>
      <c r="X10" s="18"/>
      <c r="Y10" s="18"/>
      <c r="Z10" s="235"/>
    </row>
    <row r="11" spans="1:26" ht="15.9" customHeight="1" x14ac:dyDescent="0.25">
      <c r="A11" s="85"/>
      <c r="B11" s="9"/>
      <c r="C11" s="3"/>
      <c r="D11" s="8"/>
      <c r="E11" s="9"/>
      <c r="F11" s="4"/>
      <c r="G11" s="4"/>
      <c r="H11" s="9" t="s">
        <v>221</v>
      </c>
      <c r="I11" s="234"/>
      <c r="J11" s="237">
        <v>965</v>
      </c>
      <c r="K11" s="262">
        <v>517</v>
      </c>
      <c r="L11" s="337">
        <v>126</v>
      </c>
      <c r="M11" s="237">
        <v>-65</v>
      </c>
      <c r="N11" s="237"/>
      <c r="O11" s="101"/>
      <c r="P11" s="235"/>
      <c r="Q11" s="390"/>
      <c r="R11" s="18"/>
      <c r="S11" s="18"/>
      <c r="T11" s="18"/>
      <c r="U11" s="235"/>
      <c r="V11" s="331"/>
      <c r="W11" s="18"/>
      <c r="X11" s="18"/>
      <c r="Y11" s="18"/>
      <c r="Z11" s="235"/>
    </row>
    <row r="12" spans="1:26" ht="15.9" customHeight="1" x14ac:dyDescent="0.25">
      <c r="A12" s="85"/>
      <c r="B12" s="9"/>
      <c r="C12" s="3"/>
      <c r="D12" s="8"/>
      <c r="E12" s="9"/>
      <c r="F12" s="4"/>
      <c r="G12" s="4"/>
      <c r="H12" s="9"/>
      <c r="I12" s="234"/>
      <c r="J12" s="237"/>
      <c r="K12" s="262"/>
      <c r="L12" s="337">
        <v>121300</v>
      </c>
      <c r="M12" s="237"/>
      <c r="N12" s="237"/>
      <c r="O12" s="101"/>
      <c r="P12" s="235"/>
      <c r="Q12" s="390"/>
      <c r="R12" s="18"/>
      <c r="S12" s="18"/>
      <c r="T12" s="18"/>
      <c r="U12" s="235"/>
      <c r="V12" s="331"/>
      <c r="W12" s="18"/>
      <c r="X12" s="18"/>
      <c r="Y12" s="18"/>
      <c r="Z12" s="235"/>
    </row>
    <row r="13" spans="1:26" ht="15.9" customHeight="1" x14ac:dyDescent="0.25">
      <c r="A13" s="85"/>
      <c r="B13" s="9"/>
      <c r="C13" s="3"/>
      <c r="D13" s="8"/>
      <c r="E13" s="9"/>
      <c r="F13" s="4"/>
      <c r="G13" s="4"/>
      <c r="H13" s="9"/>
      <c r="I13" s="234"/>
      <c r="J13" s="237"/>
      <c r="K13" s="262"/>
      <c r="L13" s="337"/>
      <c r="M13" s="237"/>
      <c r="N13" s="237"/>
      <c r="O13" s="101"/>
      <c r="P13" s="235"/>
      <c r="Q13" s="390"/>
      <c r="R13" s="18"/>
      <c r="S13" s="18"/>
      <c r="T13" s="18"/>
      <c r="U13" s="235"/>
      <c r="V13" s="331"/>
      <c r="W13" s="18"/>
      <c r="X13" s="18"/>
      <c r="Y13" s="18"/>
      <c r="Z13" s="235"/>
    </row>
    <row r="14" spans="1:26" ht="15.9" customHeight="1" x14ac:dyDescent="0.25">
      <c r="A14" s="233" t="s">
        <v>435</v>
      </c>
      <c r="B14" s="9" t="s">
        <v>8</v>
      </c>
      <c r="C14" s="3">
        <v>269159</v>
      </c>
      <c r="D14" s="8">
        <v>2024</v>
      </c>
      <c r="E14" s="9">
        <v>10</v>
      </c>
      <c r="F14" s="4" t="s">
        <v>157</v>
      </c>
      <c r="G14" s="4" t="s">
        <v>466</v>
      </c>
      <c r="H14" s="3" t="s">
        <v>36</v>
      </c>
      <c r="I14" s="234"/>
      <c r="J14" s="237"/>
      <c r="K14" s="262">
        <v>269159</v>
      </c>
      <c r="L14" s="337"/>
      <c r="M14" s="237"/>
      <c r="N14" s="237"/>
      <c r="O14" s="101"/>
      <c r="P14" s="235"/>
      <c r="Q14" s="390"/>
      <c r="R14" s="18"/>
      <c r="S14" s="18"/>
      <c r="T14" s="18" t="s">
        <v>21</v>
      </c>
      <c r="U14" s="235"/>
      <c r="V14" s="331"/>
      <c r="W14" s="18">
        <v>300000</v>
      </c>
      <c r="X14" s="18"/>
      <c r="Y14" s="18"/>
      <c r="Z14" s="235"/>
    </row>
    <row r="15" spans="1:26" ht="15.9" customHeight="1" x14ac:dyDescent="0.25">
      <c r="A15" s="233"/>
      <c r="B15" s="9"/>
      <c r="C15" s="3"/>
      <c r="D15" s="8"/>
      <c r="E15" s="9"/>
      <c r="F15" s="4"/>
      <c r="G15" s="4"/>
      <c r="H15" s="3"/>
      <c r="I15" s="234"/>
      <c r="J15" s="237"/>
      <c r="K15" s="262"/>
      <c r="L15" s="337"/>
      <c r="M15" s="237"/>
      <c r="N15" s="237"/>
      <c r="O15" s="101"/>
      <c r="P15" s="235"/>
      <c r="Q15" s="390"/>
      <c r="R15" s="18"/>
      <c r="S15" s="18"/>
      <c r="T15" s="18"/>
      <c r="U15" s="235"/>
      <c r="V15" s="331"/>
      <c r="W15" s="18"/>
      <c r="X15" s="18"/>
      <c r="Y15" s="18"/>
      <c r="Z15" s="235"/>
    </row>
    <row r="16" spans="1:26" ht="15.9" customHeight="1" x14ac:dyDescent="0.25">
      <c r="A16" s="233" t="s">
        <v>42</v>
      </c>
      <c r="B16" s="9" t="s">
        <v>28</v>
      </c>
      <c r="C16" s="3">
        <v>19480</v>
      </c>
      <c r="D16" s="8">
        <v>2020</v>
      </c>
      <c r="E16" s="9">
        <v>10</v>
      </c>
      <c r="F16" s="4"/>
      <c r="G16" s="4"/>
      <c r="H16" s="3" t="s">
        <v>23</v>
      </c>
      <c r="I16" s="234"/>
      <c r="J16" s="237"/>
      <c r="K16" s="262"/>
      <c r="L16" s="337"/>
      <c r="M16" s="237"/>
      <c r="N16" s="237"/>
      <c r="O16" s="101"/>
      <c r="P16" s="235"/>
      <c r="Q16" s="390"/>
      <c r="R16" s="18">
        <v>20000</v>
      </c>
      <c r="S16" s="18"/>
      <c r="T16" s="18"/>
      <c r="U16" s="235"/>
      <c r="V16" s="331"/>
      <c r="W16" s="18"/>
      <c r="X16" s="18"/>
      <c r="Y16" s="18"/>
      <c r="Z16" s="235"/>
    </row>
    <row r="17" spans="1:26" ht="15.9" customHeight="1" x14ac:dyDescent="0.25">
      <c r="A17" s="233"/>
      <c r="B17" s="9"/>
      <c r="C17" s="3"/>
      <c r="D17" s="8"/>
      <c r="E17" s="9"/>
      <c r="F17" s="4"/>
      <c r="G17" s="4"/>
      <c r="H17" s="3"/>
      <c r="I17" s="234"/>
      <c r="J17" s="237"/>
      <c r="K17" s="262"/>
      <c r="L17" s="337"/>
      <c r="M17" s="237"/>
      <c r="N17" s="237"/>
      <c r="O17" s="101"/>
      <c r="P17" s="235"/>
      <c r="Q17" s="390"/>
      <c r="R17" s="18"/>
      <c r="S17" s="18"/>
      <c r="T17" s="18"/>
      <c r="U17" s="235"/>
      <c r="V17" s="331"/>
      <c r="W17" s="18"/>
      <c r="X17" s="18"/>
      <c r="Y17" s="18"/>
      <c r="Z17" s="235"/>
    </row>
    <row r="18" spans="1:26" ht="15.9" customHeight="1" x14ac:dyDescent="0.25">
      <c r="A18" s="233" t="s">
        <v>43</v>
      </c>
      <c r="B18" s="9" t="s">
        <v>44</v>
      </c>
      <c r="C18" s="3" t="s">
        <v>276</v>
      </c>
      <c r="D18" s="8">
        <v>2004</v>
      </c>
      <c r="E18" s="9">
        <v>15</v>
      </c>
      <c r="F18" s="92" t="s">
        <v>410</v>
      </c>
      <c r="G18" s="92"/>
      <c r="H18" s="3" t="s">
        <v>23</v>
      </c>
      <c r="I18" s="234"/>
      <c r="J18" s="237"/>
      <c r="K18" s="262"/>
      <c r="L18" s="337"/>
      <c r="M18" s="237"/>
      <c r="N18" s="237"/>
      <c r="O18" s="101">
        <v>25000</v>
      </c>
      <c r="P18" s="235"/>
      <c r="Q18" s="390"/>
      <c r="R18" s="18"/>
      <c r="S18" s="18"/>
      <c r="T18" s="18"/>
      <c r="U18" s="235"/>
      <c r="V18" s="331"/>
      <c r="W18" s="18"/>
      <c r="X18" s="18"/>
      <c r="Y18" s="18"/>
      <c r="Z18" s="235"/>
    </row>
    <row r="19" spans="1:26" ht="15.9" customHeight="1" x14ac:dyDescent="0.25">
      <c r="A19" s="233"/>
      <c r="B19" s="9"/>
      <c r="C19" s="3"/>
      <c r="D19" s="8"/>
      <c r="E19" s="9"/>
      <c r="F19" s="4"/>
      <c r="G19" s="4"/>
      <c r="H19" s="3"/>
      <c r="I19" s="234"/>
      <c r="J19" s="237"/>
      <c r="K19" s="262"/>
      <c r="L19" s="337"/>
      <c r="M19" s="237"/>
      <c r="N19" s="237"/>
      <c r="O19" s="101"/>
      <c r="P19" s="235"/>
      <c r="Q19" s="390"/>
      <c r="R19" s="18"/>
      <c r="S19" s="18"/>
      <c r="T19" s="18"/>
      <c r="U19" s="235"/>
      <c r="V19" s="331"/>
      <c r="W19" s="18"/>
      <c r="X19" s="18"/>
      <c r="Y19" s="18"/>
      <c r="Z19" s="235"/>
    </row>
    <row r="20" spans="1:26" ht="15.9" customHeight="1" x14ac:dyDescent="0.25">
      <c r="A20" s="233" t="s">
        <v>45</v>
      </c>
      <c r="B20" s="9" t="s">
        <v>41</v>
      </c>
      <c r="C20" s="3" t="s">
        <v>276</v>
      </c>
      <c r="D20" s="8">
        <v>2009</v>
      </c>
      <c r="E20" s="9">
        <v>15</v>
      </c>
      <c r="F20" s="92" t="s">
        <v>46</v>
      </c>
      <c r="G20" s="92"/>
      <c r="H20" s="3" t="s">
        <v>23</v>
      </c>
      <c r="I20" s="234"/>
      <c r="J20" s="237"/>
      <c r="K20" s="262"/>
      <c r="L20" s="337"/>
      <c r="M20" s="237"/>
      <c r="N20" s="237">
        <v>35000</v>
      </c>
      <c r="O20" s="101"/>
      <c r="P20" s="235"/>
      <c r="Q20" s="390"/>
      <c r="R20" s="18"/>
      <c r="S20" s="18"/>
      <c r="T20" s="18"/>
      <c r="U20" s="235"/>
      <c r="V20" s="331"/>
      <c r="W20" s="18"/>
      <c r="X20" s="18"/>
      <c r="Y20" s="18"/>
      <c r="Z20" s="235"/>
    </row>
    <row r="21" spans="1:26" ht="15.9" customHeight="1" x14ac:dyDescent="0.25">
      <c r="A21" s="233"/>
      <c r="B21" s="9"/>
      <c r="C21" s="3"/>
      <c r="D21" s="8"/>
      <c r="E21" s="9"/>
      <c r="F21" s="4"/>
      <c r="G21" s="4"/>
      <c r="H21" s="3"/>
      <c r="I21" s="234"/>
      <c r="J21" s="237"/>
      <c r="K21" s="262"/>
      <c r="L21" s="337"/>
      <c r="M21" s="237"/>
      <c r="N21" s="237"/>
      <c r="O21" s="101"/>
      <c r="P21" s="235"/>
      <c r="Q21" s="390"/>
      <c r="R21" s="18"/>
      <c r="S21" s="18"/>
      <c r="T21" s="18"/>
      <c r="U21" s="235"/>
      <c r="V21" s="331"/>
      <c r="W21" s="18"/>
      <c r="X21" s="18"/>
      <c r="Y21" s="18"/>
      <c r="Z21" s="235"/>
    </row>
    <row r="22" spans="1:26" ht="15.9" customHeight="1" x14ac:dyDescent="0.25">
      <c r="A22" s="233" t="s">
        <v>224</v>
      </c>
      <c r="B22" s="9" t="s">
        <v>28</v>
      </c>
      <c r="C22" s="3" t="s">
        <v>276</v>
      </c>
      <c r="D22" s="8">
        <v>2021</v>
      </c>
      <c r="E22" s="9">
        <v>15</v>
      </c>
      <c r="F22" s="92" t="s">
        <v>47</v>
      </c>
      <c r="G22" s="92"/>
      <c r="H22" s="3"/>
      <c r="I22" s="234"/>
      <c r="J22" s="237"/>
      <c r="K22" s="262"/>
      <c r="L22" s="337"/>
      <c r="M22" s="237"/>
      <c r="N22" s="237"/>
      <c r="O22" s="101"/>
      <c r="P22" s="235"/>
      <c r="Q22" s="390"/>
      <c r="R22" s="18"/>
      <c r="S22" s="18"/>
      <c r="T22" s="18"/>
      <c r="U22" s="235"/>
      <c r="V22" s="331"/>
      <c r="W22" s="18"/>
      <c r="X22" s="18"/>
      <c r="Y22" s="18"/>
      <c r="Z22" s="235"/>
    </row>
    <row r="23" spans="1:26" ht="15.9" customHeight="1" x14ac:dyDescent="0.25">
      <c r="A23" s="233"/>
      <c r="B23" s="9"/>
      <c r="C23" s="3"/>
      <c r="D23" s="8"/>
      <c r="E23" s="9"/>
      <c r="F23" s="4"/>
      <c r="G23" s="4"/>
      <c r="H23" s="3"/>
      <c r="I23" s="234"/>
      <c r="J23" s="237"/>
      <c r="K23" s="262"/>
      <c r="L23" s="337"/>
      <c r="M23" s="237"/>
      <c r="N23" s="237"/>
      <c r="O23" s="101"/>
      <c r="P23" s="235"/>
      <c r="Q23" s="390"/>
      <c r="R23" s="18"/>
      <c r="S23" s="18"/>
      <c r="T23" s="18"/>
      <c r="U23" s="235"/>
      <c r="V23" s="331"/>
      <c r="W23" s="18"/>
      <c r="X23" s="18"/>
      <c r="Y23" s="18"/>
      <c r="Z23" s="235"/>
    </row>
    <row r="24" spans="1:26" ht="15.9" customHeight="1" x14ac:dyDescent="0.25">
      <c r="A24" s="233" t="s">
        <v>148</v>
      </c>
      <c r="B24" s="9"/>
      <c r="C24" s="3">
        <v>9150</v>
      </c>
      <c r="D24" s="8"/>
      <c r="E24" s="9">
        <v>7</v>
      </c>
      <c r="F24" s="4"/>
      <c r="G24" s="4"/>
      <c r="H24" s="3" t="s">
        <v>79</v>
      </c>
      <c r="I24" s="234"/>
      <c r="J24" s="237">
        <v>9150</v>
      </c>
      <c r="K24" s="262"/>
      <c r="L24" s="337"/>
      <c r="M24" s="237"/>
      <c r="N24" s="237"/>
      <c r="O24" s="101"/>
      <c r="P24" s="235"/>
      <c r="Q24" s="390"/>
      <c r="R24" s="18"/>
      <c r="S24" s="18"/>
      <c r="T24" s="18"/>
      <c r="U24" s="235"/>
      <c r="V24" s="331"/>
      <c r="W24" s="18"/>
      <c r="X24" s="18"/>
      <c r="Y24" s="18"/>
      <c r="Z24" s="235"/>
    </row>
    <row r="25" spans="1:26" ht="15.9" customHeight="1" x14ac:dyDescent="0.25">
      <c r="A25" s="233"/>
      <c r="B25" s="9"/>
      <c r="C25" s="3"/>
      <c r="D25" s="8"/>
      <c r="E25" s="9"/>
      <c r="F25" s="4"/>
      <c r="G25" s="4"/>
      <c r="H25" s="3"/>
      <c r="I25" s="234"/>
      <c r="J25" s="237"/>
      <c r="K25" s="262"/>
      <c r="L25" s="337"/>
      <c r="M25" s="237"/>
      <c r="N25" s="237"/>
      <c r="O25" s="101"/>
      <c r="P25" s="235"/>
      <c r="Q25" s="390"/>
      <c r="R25" s="18"/>
      <c r="S25" s="18"/>
      <c r="T25" s="18"/>
      <c r="U25" s="235"/>
      <c r="V25" s="331"/>
      <c r="W25" s="18"/>
      <c r="X25" s="18"/>
      <c r="Y25" s="18"/>
      <c r="Z25" s="235"/>
    </row>
    <row r="26" spans="1:26" ht="15.9" customHeight="1" x14ac:dyDescent="0.25">
      <c r="A26" s="233" t="s">
        <v>149</v>
      </c>
      <c r="B26" s="9"/>
      <c r="C26" s="3">
        <v>8400</v>
      </c>
      <c r="D26" s="8"/>
      <c r="E26" s="9"/>
      <c r="F26" s="4"/>
      <c r="G26" s="4"/>
      <c r="H26" s="3" t="s">
        <v>79</v>
      </c>
      <c r="I26" s="234"/>
      <c r="J26" s="237">
        <v>0</v>
      </c>
      <c r="K26" s="262">
        <v>5653.34</v>
      </c>
      <c r="L26" s="337"/>
      <c r="M26" s="237"/>
      <c r="N26" s="237"/>
      <c r="O26" s="101"/>
      <c r="P26" s="235"/>
      <c r="Q26" s="390"/>
      <c r="R26" s="18"/>
      <c r="S26" s="18"/>
      <c r="T26" s="18"/>
      <c r="U26" s="235"/>
      <c r="V26" s="331"/>
      <c r="W26" s="18"/>
      <c r="X26" s="18"/>
      <c r="Y26" s="18"/>
      <c r="Z26" s="235"/>
    </row>
    <row r="27" spans="1:26" ht="15.9" customHeight="1" x14ac:dyDescent="0.25">
      <c r="A27" s="233"/>
      <c r="B27" s="9"/>
      <c r="C27" s="3"/>
      <c r="D27" s="8"/>
      <c r="E27" s="9"/>
      <c r="F27" s="4"/>
      <c r="G27" s="4"/>
      <c r="H27" s="3"/>
      <c r="I27" s="234"/>
      <c r="J27" s="237"/>
      <c r="K27" s="262"/>
      <c r="L27" s="337"/>
      <c r="M27" s="237"/>
      <c r="N27" s="237"/>
      <c r="O27" s="101"/>
      <c r="P27" s="235"/>
      <c r="Q27" s="390"/>
      <c r="R27" s="18"/>
      <c r="S27" s="18"/>
      <c r="T27" s="18"/>
      <c r="U27" s="235"/>
      <c r="V27" s="331"/>
      <c r="W27" s="18"/>
      <c r="X27" s="18"/>
      <c r="Y27" s="18"/>
      <c r="Z27" s="235"/>
    </row>
    <row r="28" spans="1:26" ht="15.9" customHeight="1" x14ac:dyDescent="0.25">
      <c r="A28" s="236" t="s">
        <v>48</v>
      </c>
      <c r="B28" s="9" t="s">
        <v>44</v>
      </c>
      <c r="C28" s="3" t="s">
        <v>276</v>
      </c>
      <c r="D28" s="8">
        <v>2022</v>
      </c>
      <c r="E28" s="9">
        <v>15</v>
      </c>
      <c r="F28" s="92" t="s">
        <v>49</v>
      </c>
      <c r="G28" s="92"/>
      <c r="H28" s="3" t="s">
        <v>204</v>
      </c>
      <c r="I28" s="234"/>
      <c r="J28" s="237">
        <v>45729</v>
      </c>
      <c r="K28" s="262"/>
      <c r="L28" s="337"/>
      <c r="M28" s="237"/>
      <c r="N28" s="237"/>
      <c r="O28" s="101"/>
      <c r="P28" s="235"/>
      <c r="Q28" s="390"/>
      <c r="R28" s="18"/>
      <c r="S28" s="18"/>
      <c r="T28" s="18"/>
      <c r="U28" s="235"/>
      <c r="V28" s="331"/>
      <c r="W28" s="18"/>
      <c r="X28" s="18"/>
      <c r="Y28" s="18"/>
      <c r="Z28" s="235">
        <v>55000</v>
      </c>
    </row>
    <row r="29" spans="1:26" ht="15.9" customHeight="1" x14ac:dyDescent="0.25">
      <c r="A29" s="85"/>
      <c r="B29" s="9"/>
      <c r="C29" s="3"/>
      <c r="D29" s="8"/>
      <c r="E29" s="9"/>
      <c r="F29" s="4"/>
      <c r="G29" s="4"/>
      <c r="H29" s="3"/>
      <c r="I29" s="234"/>
      <c r="J29" s="237"/>
      <c r="K29" s="262"/>
      <c r="L29" s="337"/>
      <c r="M29" s="237"/>
      <c r="N29" s="237"/>
      <c r="O29" s="101"/>
      <c r="P29" s="235"/>
      <c r="Q29" s="390"/>
      <c r="R29" s="18"/>
      <c r="S29" s="18"/>
      <c r="T29" s="18"/>
      <c r="U29" s="235"/>
      <c r="V29" s="331"/>
      <c r="W29" s="18"/>
      <c r="X29" s="18"/>
      <c r="Y29" s="18"/>
      <c r="Z29" s="235"/>
    </row>
    <row r="30" spans="1:26" ht="15.9" customHeight="1" x14ac:dyDescent="0.3">
      <c r="A30" s="535" t="s">
        <v>153</v>
      </c>
      <c r="B30" s="240"/>
      <c r="C30" s="7"/>
      <c r="D30" s="271"/>
      <c r="E30" s="240"/>
      <c r="F30" s="241"/>
      <c r="G30" s="241"/>
      <c r="H30" s="7"/>
      <c r="I30" s="242"/>
      <c r="J30" s="246"/>
      <c r="K30" s="596"/>
      <c r="L30" s="339"/>
      <c r="M30" s="246"/>
      <c r="N30" s="246"/>
      <c r="O30" s="263"/>
      <c r="P30" s="243"/>
      <c r="Q30" s="391"/>
      <c r="R30" s="56"/>
      <c r="S30" s="56"/>
      <c r="T30" s="56"/>
      <c r="U30" s="243"/>
      <c r="V30" s="331"/>
      <c r="W30" s="18"/>
      <c r="X30" s="18"/>
      <c r="Y30" s="18"/>
      <c r="Z30" s="235"/>
    </row>
    <row r="31" spans="1:26" ht="15.9" customHeight="1" x14ac:dyDescent="0.25">
      <c r="A31" s="239" t="s">
        <v>184</v>
      </c>
      <c r="B31" s="240"/>
      <c r="C31" s="7"/>
      <c r="D31" s="271"/>
      <c r="E31" s="240"/>
      <c r="F31" s="241"/>
      <c r="G31" s="241"/>
      <c r="H31" s="7"/>
      <c r="I31" s="242"/>
      <c r="J31" s="246"/>
      <c r="K31" s="596">
        <v>5000</v>
      </c>
      <c r="L31" s="339"/>
      <c r="M31" s="246"/>
      <c r="N31" s="246"/>
      <c r="O31" s="263"/>
      <c r="P31" s="243"/>
      <c r="Q31" s="391"/>
      <c r="R31" s="56"/>
      <c r="S31" s="56"/>
      <c r="T31" s="56"/>
      <c r="U31" s="243"/>
      <c r="V31" s="333"/>
      <c r="W31" s="56"/>
      <c r="X31" s="56"/>
      <c r="Y31" s="56"/>
      <c r="Z31" s="243"/>
    </row>
    <row r="32" spans="1:26" ht="15.9" customHeight="1" x14ac:dyDescent="0.25">
      <c r="A32" s="239" t="s">
        <v>185</v>
      </c>
      <c r="B32" s="240"/>
      <c r="C32" s="7"/>
      <c r="D32" s="271"/>
      <c r="E32" s="240"/>
      <c r="F32" s="241"/>
      <c r="G32" s="241"/>
      <c r="H32" s="7"/>
      <c r="I32" s="242"/>
      <c r="J32" s="246"/>
      <c r="K32" s="596"/>
      <c r="L32" s="339"/>
      <c r="M32" s="246"/>
      <c r="N32" s="246">
        <v>45000</v>
      </c>
      <c r="O32" s="263"/>
      <c r="P32" s="243"/>
      <c r="Q32" s="391"/>
      <c r="R32" s="56"/>
      <c r="S32" s="56"/>
      <c r="T32" s="56"/>
      <c r="U32" s="243"/>
      <c r="V32" s="333"/>
      <c r="W32" s="56"/>
      <c r="X32" s="56"/>
      <c r="Y32" s="56"/>
      <c r="Z32" s="243"/>
    </row>
    <row r="33" spans="1:27" ht="15.9" customHeight="1" x14ac:dyDescent="0.25">
      <c r="A33" s="239" t="s">
        <v>424</v>
      </c>
      <c r="B33" s="240"/>
      <c r="C33" s="7"/>
      <c r="D33" s="271"/>
      <c r="E33" s="240"/>
      <c r="F33" s="241"/>
      <c r="G33" s="241"/>
      <c r="H33" s="7"/>
      <c r="I33" s="242"/>
      <c r="J33" s="246"/>
      <c r="K33" s="596"/>
      <c r="L33" s="339"/>
      <c r="M33" s="865"/>
      <c r="N33" s="246"/>
      <c r="O33" s="263"/>
      <c r="P33" s="243"/>
      <c r="Q33" s="391"/>
      <c r="R33" s="56"/>
      <c r="S33" s="56"/>
      <c r="T33" s="56"/>
      <c r="U33" s="243"/>
      <c r="V33" s="333"/>
      <c r="W33" s="56"/>
      <c r="X33" s="56"/>
      <c r="Y33" s="56"/>
      <c r="Z33" s="243"/>
    </row>
    <row r="34" spans="1:27" ht="15.9" customHeight="1" x14ac:dyDescent="0.25">
      <c r="A34" s="239" t="s">
        <v>186</v>
      </c>
      <c r="B34" s="240"/>
      <c r="C34" s="7"/>
      <c r="D34" s="271"/>
      <c r="E34" s="240"/>
      <c r="F34" s="241"/>
      <c r="G34" s="241"/>
      <c r="H34" s="7"/>
      <c r="I34" s="242"/>
      <c r="J34" s="246"/>
      <c r="K34" s="596"/>
      <c r="L34" s="339"/>
      <c r="M34" s="246"/>
      <c r="N34" s="246"/>
      <c r="O34" s="263"/>
      <c r="P34" s="243"/>
      <c r="Q34" s="391"/>
      <c r="R34" s="56"/>
      <c r="S34" s="56">
        <v>400000</v>
      </c>
      <c r="T34" s="56"/>
      <c r="U34" s="243"/>
      <c r="V34" s="333"/>
      <c r="W34" s="56"/>
      <c r="X34" s="56"/>
      <c r="Y34" s="56"/>
      <c r="Z34" s="243"/>
    </row>
    <row r="35" spans="1:27" ht="15.9" customHeight="1" x14ac:dyDescent="0.25">
      <c r="A35" s="239" t="s">
        <v>231</v>
      </c>
      <c r="B35" s="240"/>
      <c r="C35" s="7"/>
      <c r="D35" s="271"/>
      <c r="E35" s="240"/>
      <c r="F35" s="241"/>
      <c r="G35" s="241"/>
      <c r="H35" s="7"/>
      <c r="I35" s="242"/>
      <c r="J35" s="246"/>
      <c r="K35" s="596"/>
      <c r="L35" s="339"/>
      <c r="M35" s="246">
        <v>10000</v>
      </c>
      <c r="N35" s="246"/>
      <c r="O35" s="263"/>
      <c r="P35" s="243"/>
      <c r="Q35" s="391"/>
      <c r="R35" s="56"/>
      <c r="S35" s="56"/>
      <c r="T35" s="56"/>
      <c r="U35" s="243"/>
      <c r="V35" s="333"/>
      <c r="W35" s="56"/>
      <c r="X35" s="56"/>
      <c r="Y35" s="56"/>
      <c r="Z35" s="243"/>
    </row>
    <row r="36" spans="1:27" ht="15.9" customHeight="1" x14ac:dyDescent="0.3">
      <c r="A36" s="535"/>
      <c r="B36" s="240"/>
      <c r="C36" s="7"/>
      <c r="D36" s="271"/>
      <c r="E36" s="240"/>
      <c r="F36" s="241"/>
      <c r="G36" s="241"/>
      <c r="H36" s="7"/>
      <c r="I36" s="242"/>
      <c r="J36" s="246"/>
      <c r="K36" s="596"/>
      <c r="L36" s="339"/>
      <c r="M36" s="246"/>
      <c r="N36" s="246"/>
      <c r="O36" s="263"/>
      <c r="P36" s="243"/>
      <c r="Q36" s="391"/>
      <c r="R36" s="56"/>
      <c r="S36" s="56"/>
      <c r="T36" s="56"/>
      <c r="U36" s="243"/>
      <c r="V36" s="333"/>
      <c r="W36" s="56"/>
      <c r="X36" s="56"/>
      <c r="Y36" s="56"/>
      <c r="Z36" s="243"/>
    </row>
    <row r="37" spans="1:27" ht="15.9" customHeight="1" thickBot="1" x14ac:dyDescent="0.3">
      <c r="A37" s="548"/>
      <c r="B37" s="240"/>
      <c r="C37" s="7"/>
      <c r="D37" s="271"/>
      <c r="E37" s="240"/>
      <c r="F37" s="241"/>
      <c r="G37" s="241"/>
      <c r="H37" s="7"/>
      <c r="I37" s="242"/>
      <c r="J37" s="246"/>
      <c r="K37" s="596"/>
      <c r="L37" s="339"/>
      <c r="M37" s="246"/>
      <c r="N37" s="246"/>
      <c r="O37" s="263"/>
      <c r="P37" s="243"/>
      <c r="Q37" s="391"/>
      <c r="R37" s="56"/>
      <c r="S37" s="56"/>
      <c r="T37" s="56"/>
      <c r="U37" s="243"/>
      <c r="V37" s="333"/>
      <c r="W37" s="56"/>
      <c r="X37" s="56"/>
      <c r="Y37" s="56"/>
      <c r="Z37" s="243"/>
    </row>
    <row r="38" spans="1:27" ht="15.9" customHeight="1" thickTop="1" x14ac:dyDescent="0.3">
      <c r="A38" s="549" t="s">
        <v>256</v>
      </c>
      <c r="B38" s="178"/>
      <c r="C38" s="180"/>
      <c r="D38" s="177"/>
      <c r="E38" s="178"/>
      <c r="F38" s="179"/>
      <c r="G38" s="179"/>
      <c r="H38" s="180"/>
      <c r="I38" s="550"/>
      <c r="J38" s="551"/>
      <c r="K38" s="597"/>
      <c r="L38" s="552"/>
      <c r="M38" s="551"/>
      <c r="N38" s="551"/>
      <c r="O38" s="553"/>
      <c r="P38" s="554"/>
      <c r="Q38" s="555"/>
      <c r="R38" s="403"/>
      <c r="S38" s="403"/>
      <c r="T38" s="403"/>
      <c r="U38" s="554"/>
      <c r="V38" s="556"/>
      <c r="W38" s="403"/>
      <c r="X38" s="403"/>
      <c r="Y38" s="403"/>
      <c r="Z38" s="554"/>
    </row>
    <row r="39" spans="1:27" ht="15.9" customHeight="1" x14ac:dyDescent="0.25">
      <c r="A39" s="87" t="s">
        <v>203</v>
      </c>
      <c r="B39" s="18"/>
      <c r="C39" s="18"/>
      <c r="D39" s="17"/>
      <c r="E39" s="18"/>
      <c r="F39" s="18"/>
      <c r="G39" s="18"/>
      <c r="H39" s="18"/>
      <c r="I39" s="18"/>
      <c r="J39" s="18"/>
      <c r="K39" s="101"/>
      <c r="L39" s="390"/>
      <c r="M39" s="537"/>
      <c r="N39" s="537"/>
      <c r="O39" s="18"/>
      <c r="P39" s="557"/>
      <c r="Q39" s="87"/>
      <c r="R39" s="537"/>
      <c r="S39" s="537"/>
      <c r="T39" s="537"/>
      <c r="U39" s="557"/>
      <c r="V39" s="135"/>
      <c r="W39" s="537"/>
      <c r="X39" s="537"/>
      <c r="Y39" s="537"/>
      <c r="Z39" s="557"/>
      <c r="AA39" s="13"/>
    </row>
    <row r="40" spans="1:27" ht="15.9" customHeight="1" x14ac:dyDescent="0.25">
      <c r="A40" s="87" t="s">
        <v>409</v>
      </c>
      <c r="B40" s="18"/>
      <c r="C40" s="18"/>
      <c r="D40" s="17"/>
      <c r="E40" s="18"/>
      <c r="F40" s="18"/>
      <c r="G40" s="18"/>
      <c r="H40" s="18"/>
      <c r="I40" s="18"/>
      <c r="J40" s="18"/>
      <c r="K40" s="101"/>
      <c r="L40" s="390"/>
      <c r="M40" s="537"/>
      <c r="N40" s="537"/>
      <c r="O40" s="18"/>
      <c r="P40" s="557"/>
      <c r="Q40" s="87"/>
      <c r="R40" s="537"/>
      <c r="S40" s="537"/>
      <c r="T40" s="537"/>
      <c r="U40" s="557"/>
      <c r="V40" s="135"/>
      <c r="W40" s="537"/>
      <c r="X40" s="537"/>
      <c r="Y40" s="537"/>
      <c r="Z40" s="557"/>
      <c r="AA40" s="13"/>
    </row>
    <row r="41" spans="1:27" ht="15.9" customHeight="1" x14ac:dyDescent="0.25">
      <c r="A41" s="88" t="s">
        <v>471</v>
      </c>
      <c r="B41" s="56"/>
      <c r="C41" s="56"/>
      <c r="D41" s="55"/>
      <c r="E41" s="56"/>
      <c r="F41" s="56"/>
      <c r="G41" s="56"/>
      <c r="H41" s="56"/>
      <c r="I41" s="56"/>
      <c r="J41" s="56"/>
      <c r="K41" s="263"/>
      <c r="L41" s="391"/>
      <c r="M41" s="56"/>
      <c r="N41" s="889">
        <v>-30000</v>
      </c>
      <c r="O41" s="56"/>
      <c r="P41" s="243"/>
      <c r="Q41" s="391"/>
      <c r="R41" s="56"/>
      <c r="S41" s="56"/>
      <c r="T41" s="56"/>
      <c r="U41" s="243"/>
      <c r="V41" s="333"/>
      <c r="W41" s="56"/>
      <c r="X41" s="56"/>
      <c r="Y41" s="56"/>
      <c r="Z41" s="243"/>
      <c r="AA41" s="13"/>
    </row>
    <row r="42" spans="1:27" ht="15.9" customHeight="1" x14ac:dyDescent="0.25">
      <c r="A42" s="90" t="s">
        <v>472</v>
      </c>
      <c r="B42" s="74"/>
      <c r="C42" s="74"/>
      <c r="D42" s="73"/>
      <c r="E42" s="74"/>
      <c r="F42" s="74"/>
      <c r="G42" s="74"/>
      <c r="H42" s="74"/>
      <c r="I42" s="74"/>
      <c r="J42" s="74"/>
      <c r="K42" s="261"/>
      <c r="L42" s="389">
        <v>-20000</v>
      </c>
      <c r="M42" s="74"/>
      <c r="N42" s="74"/>
      <c r="O42" s="74"/>
      <c r="P42" s="245"/>
      <c r="Q42" s="389"/>
      <c r="R42" s="74"/>
      <c r="S42" s="74"/>
      <c r="T42" s="74"/>
      <c r="U42" s="245"/>
      <c r="V42" s="863"/>
      <c r="W42" s="74"/>
      <c r="X42" s="74"/>
      <c r="Y42" s="74"/>
      <c r="Z42" s="245"/>
      <c r="AA42" s="13"/>
    </row>
    <row r="43" spans="1:27" ht="15.9" customHeight="1" thickBot="1" x14ac:dyDescent="0.3">
      <c r="A43" s="213" t="s">
        <v>258</v>
      </c>
      <c r="B43" s="158"/>
      <c r="C43" s="158"/>
      <c r="D43" s="160"/>
      <c r="E43" s="158"/>
      <c r="F43" s="158"/>
      <c r="G43" s="158"/>
      <c r="H43" s="158"/>
      <c r="I43" s="158"/>
      <c r="J43" s="158">
        <f>-SUM(J12:J42)</f>
        <v>-54879</v>
      </c>
      <c r="K43" s="161">
        <f>-SUM(K12:K42)</f>
        <v>-279812.34000000003</v>
      </c>
      <c r="L43" s="599">
        <f>-SUM(L12:L42)</f>
        <v>-101300</v>
      </c>
      <c r="M43" s="158">
        <f>-SUM(M12:M42)</f>
        <v>-10000</v>
      </c>
      <c r="N43" s="158">
        <f>-SUM(N3:N42)</f>
        <v>-517746</v>
      </c>
      <c r="O43" s="158">
        <f>-SUM(O3:O42)</f>
        <v>-25000</v>
      </c>
      <c r="P43" s="558">
        <f>-SUM(P3:P42)</f>
        <v>0</v>
      </c>
      <c r="Q43" s="599">
        <f>-SUM(Q3:Q42)</f>
        <v>0</v>
      </c>
      <c r="R43" s="158">
        <f t="shared" ref="R43:Z43" si="0">-SUM(R3:R42)</f>
        <v>-20000</v>
      </c>
      <c r="S43" s="158">
        <f t="shared" si="0"/>
        <v>-400000</v>
      </c>
      <c r="T43" s="158">
        <f t="shared" si="0"/>
        <v>0</v>
      </c>
      <c r="U43" s="558">
        <f t="shared" si="0"/>
        <v>-200000</v>
      </c>
      <c r="V43" s="562">
        <f t="shared" si="0"/>
        <v>-700000</v>
      </c>
      <c r="W43" s="158">
        <f t="shared" si="0"/>
        <v>-300000</v>
      </c>
      <c r="X43" s="158">
        <f t="shared" si="0"/>
        <v>-200000</v>
      </c>
      <c r="Y43" s="158">
        <f t="shared" si="0"/>
        <v>-700000</v>
      </c>
      <c r="Z43" s="558">
        <f t="shared" si="0"/>
        <v>-55000</v>
      </c>
      <c r="AA43" s="13"/>
    </row>
    <row r="44" spans="1:27" ht="15.9" customHeight="1" thickBot="1" x14ac:dyDescent="0.3">
      <c r="A44" s="841" t="s">
        <v>31</v>
      </c>
      <c r="B44" s="842"/>
      <c r="C44" s="842"/>
      <c r="D44" s="843"/>
      <c r="E44" s="842"/>
      <c r="F44" s="842"/>
      <c r="G44" s="842"/>
      <c r="H44" s="842"/>
      <c r="I44" s="842"/>
      <c r="J44" s="842">
        <f>SUM(F12:F43)</f>
        <v>0</v>
      </c>
      <c r="K44" s="844">
        <f>SUM(K12:K43)</f>
        <v>0</v>
      </c>
      <c r="L44" s="868">
        <f>SUM(L12:L43)</f>
        <v>0</v>
      </c>
      <c r="M44" s="842">
        <f>SUM(M12:M43)</f>
        <v>0</v>
      </c>
      <c r="N44" s="842">
        <f t="shared" ref="N44:Z44" si="1">SUM(N3:N43)</f>
        <v>0</v>
      </c>
      <c r="O44" s="842">
        <f t="shared" si="1"/>
        <v>0</v>
      </c>
      <c r="P44" s="846">
        <f t="shared" si="1"/>
        <v>0</v>
      </c>
      <c r="Q44" s="845">
        <f t="shared" si="1"/>
        <v>0</v>
      </c>
      <c r="R44" s="842">
        <f t="shared" si="1"/>
        <v>0</v>
      </c>
      <c r="S44" s="842">
        <f t="shared" si="1"/>
        <v>0</v>
      </c>
      <c r="T44" s="842">
        <f t="shared" si="1"/>
        <v>0</v>
      </c>
      <c r="U44" s="846">
        <f t="shared" si="1"/>
        <v>0</v>
      </c>
      <c r="V44" s="847">
        <f t="shared" si="1"/>
        <v>0</v>
      </c>
      <c r="W44" s="842">
        <f t="shared" si="1"/>
        <v>0</v>
      </c>
      <c r="X44" s="842">
        <f t="shared" si="1"/>
        <v>0</v>
      </c>
      <c r="Y44" s="842">
        <f t="shared" si="1"/>
        <v>0</v>
      </c>
      <c r="Z44" s="846">
        <f t="shared" si="1"/>
        <v>0</v>
      </c>
      <c r="AA44" s="13"/>
    </row>
    <row r="45" spans="1:27" ht="15.9" customHeight="1" x14ac:dyDescent="0.3">
      <c r="A45" s="430" t="s">
        <v>473</v>
      </c>
      <c r="B45" s="74"/>
      <c r="C45" s="74"/>
      <c r="D45" s="73"/>
      <c r="E45" s="74"/>
      <c r="F45" s="74"/>
      <c r="G45" s="74"/>
      <c r="H45" s="74"/>
      <c r="I45" s="74"/>
      <c r="J45" s="74"/>
      <c r="K45" s="261"/>
      <c r="L45" s="389"/>
      <c r="M45" s="74"/>
      <c r="N45" s="74"/>
      <c r="O45" s="74"/>
      <c r="P45" s="245"/>
      <c r="Q45" s="389"/>
      <c r="R45" s="74"/>
      <c r="S45" s="74"/>
      <c r="T45" s="74"/>
      <c r="U45" s="245"/>
      <c r="V45" s="863"/>
      <c r="W45" s="74"/>
      <c r="X45" s="74"/>
      <c r="Y45" s="74"/>
      <c r="Z45" s="245"/>
      <c r="AA45" s="13"/>
    </row>
    <row r="46" spans="1:27" ht="15.9" customHeight="1" x14ac:dyDescent="0.25">
      <c r="A46" s="88" t="s">
        <v>470</v>
      </c>
      <c r="B46" s="56"/>
      <c r="C46" s="56"/>
      <c r="D46" s="55"/>
      <c r="E46" s="56"/>
      <c r="F46" s="56"/>
      <c r="G46" s="56"/>
      <c r="H46" s="56"/>
      <c r="I46" s="56"/>
      <c r="J46" s="56">
        <f>-SUM(J3:J11)</f>
        <v>-63675</v>
      </c>
      <c r="K46" s="263">
        <f>-SUM(K3:K11)</f>
        <v>-62198</v>
      </c>
      <c r="L46" s="391">
        <f>-SUM(L3:L11)</f>
        <v>-60763</v>
      </c>
      <c r="M46" s="56">
        <f>-SUM(M3:M11)</f>
        <v>-59542</v>
      </c>
      <c r="N46" s="56"/>
      <c r="O46" s="56"/>
      <c r="P46" s="243"/>
      <c r="Q46" s="391"/>
      <c r="R46" s="56"/>
      <c r="S46" s="56"/>
      <c r="T46" s="56"/>
      <c r="U46" s="243"/>
      <c r="V46" s="333"/>
      <c r="W46" s="56"/>
      <c r="X46" s="56"/>
      <c r="Y46" s="56"/>
      <c r="Z46" s="243"/>
      <c r="AA46" s="13"/>
    </row>
    <row r="47" spans="1:27" ht="15.9" customHeight="1" thickBot="1" x14ac:dyDescent="0.35">
      <c r="A47" s="848" t="s">
        <v>53</v>
      </c>
      <c r="B47" s="849"/>
      <c r="C47" s="849"/>
      <c r="D47" s="850"/>
      <c r="E47" s="849"/>
      <c r="F47" s="849"/>
      <c r="G47" s="849"/>
      <c r="H47" s="849"/>
      <c r="I47" s="849"/>
      <c r="J47" s="839">
        <v>-55000</v>
      </c>
      <c r="K47" s="851">
        <v>-150000</v>
      </c>
      <c r="L47" s="852">
        <v>-220000</v>
      </c>
      <c r="M47" s="869">
        <v>-180000</v>
      </c>
      <c r="N47" s="869">
        <v>-210000</v>
      </c>
      <c r="O47" s="869">
        <v>-215000</v>
      </c>
      <c r="P47" s="870">
        <v>-220000</v>
      </c>
      <c r="Q47" s="871">
        <v>-225000</v>
      </c>
      <c r="R47" s="869">
        <v>-225000</v>
      </c>
      <c r="S47" s="869">
        <v>-225000</v>
      </c>
      <c r="T47" s="869">
        <v>-225000</v>
      </c>
      <c r="U47" s="870">
        <v>-225000</v>
      </c>
      <c r="V47" s="872">
        <v>-255000</v>
      </c>
      <c r="W47" s="869">
        <v>-255000</v>
      </c>
      <c r="X47" s="869">
        <v>-255000</v>
      </c>
      <c r="Y47" s="869">
        <v>-255000</v>
      </c>
      <c r="Z47" s="870">
        <v>-255000</v>
      </c>
      <c r="AA47" s="13"/>
    </row>
    <row r="48" spans="1:27" s="20" customFormat="1" ht="15.9" customHeight="1" thickTop="1" thickBot="1" x14ac:dyDescent="0.35">
      <c r="A48" s="78" t="s">
        <v>30</v>
      </c>
      <c r="B48" s="79"/>
      <c r="C48" s="70"/>
      <c r="D48" s="273"/>
      <c r="E48" s="79"/>
      <c r="F48" s="79"/>
      <c r="G48" s="79"/>
      <c r="H48" s="70"/>
      <c r="I48" s="94"/>
      <c r="J48" s="70">
        <f t="shared" ref="J48:Z48" si="2">SUM(J46:J47)</f>
        <v>-118675</v>
      </c>
      <c r="K48" s="94">
        <f t="shared" si="2"/>
        <v>-212198</v>
      </c>
      <c r="L48" s="82">
        <f t="shared" si="2"/>
        <v>-280763</v>
      </c>
      <c r="M48" s="70">
        <f t="shared" si="2"/>
        <v>-239542</v>
      </c>
      <c r="N48" s="70">
        <f t="shared" si="2"/>
        <v>-210000</v>
      </c>
      <c r="O48" s="70">
        <f t="shared" si="2"/>
        <v>-215000</v>
      </c>
      <c r="P48" s="70">
        <f t="shared" si="2"/>
        <v>-220000</v>
      </c>
      <c r="Q48" s="70">
        <f t="shared" si="2"/>
        <v>-225000</v>
      </c>
      <c r="R48" s="70">
        <f t="shared" si="2"/>
        <v>-225000</v>
      </c>
      <c r="S48" s="70">
        <f t="shared" si="2"/>
        <v>-225000</v>
      </c>
      <c r="T48" s="70">
        <f t="shared" si="2"/>
        <v>-225000</v>
      </c>
      <c r="U48" s="70">
        <f t="shared" si="2"/>
        <v>-225000</v>
      </c>
      <c r="V48" s="70">
        <f t="shared" si="2"/>
        <v>-255000</v>
      </c>
      <c r="W48" s="70">
        <f t="shared" si="2"/>
        <v>-255000</v>
      </c>
      <c r="X48" s="70">
        <f t="shared" si="2"/>
        <v>-255000</v>
      </c>
      <c r="Y48" s="70">
        <f t="shared" si="2"/>
        <v>-255000</v>
      </c>
      <c r="Z48" s="70">
        <f t="shared" si="2"/>
        <v>-255000</v>
      </c>
    </row>
    <row r="49" spans="1:27" ht="15.9" customHeight="1" thickTop="1" thickBot="1" x14ac:dyDescent="0.35">
      <c r="A49" s="374"/>
      <c r="B49" s="74"/>
      <c r="C49" s="74"/>
      <c r="D49" s="73"/>
      <c r="E49" s="74"/>
      <c r="F49" s="74"/>
      <c r="G49" s="74"/>
      <c r="H49" s="74"/>
      <c r="I49" s="261"/>
      <c r="J49" s="75"/>
      <c r="K49" s="108"/>
      <c r="L49" s="518"/>
      <c r="M49" s="128"/>
      <c r="N49" s="128"/>
      <c r="O49" s="108"/>
      <c r="P49" s="481"/>
      <c r="Q49" s="430"/>
      <c r="R49" s="128"/>
      <c r="S49" s="128"/>
      <c r="T49" s="128"/>
      <c r="U49" s="481"/>
      <c r="V49" s="379"/>
      <c r="W49" s="58"/>
      <c r="X49" s="58"/>
      <c r="Y49" s="58"/>
      <c r="Z49" s="367"/>
      <c r="AA49" s="13"/>
    </row>
    <row r="50" spans="1:27" s="20" customFormat="1" ht="15.9" customHeight="1" thickTop="1" x14ac:dyDescent="0.3">
      <c r="A50" s="175" t="s">
        <v>131</v>
      </c>
      <c r="B50" s="173"/>
      <c r="C50" s="173"/>
      <c r="D50" s="559"/>
      <c r="E50" s="173"/>
      <c r="F50" s="173"/>
      <c r="G50" s="173"/>
      <c r="H50" s="173"/>
      <c r="I50" s="174">
        <v>153233.32999999999</v>
      </c>
      <c r="J50" s="176">
        <f t="shared" ref="J50:Z50" si="3">SUM(I50+J43-J47)</f>
        <v>153354.32999999999</v>
      </c>
      <c r="K50" s="176">
        <f t="shared" si="3"/>
        <v>23541.989999999962</v>
      </c>
      <c r="L50" s="175">
        <f t="shared" si="3"/>
        <v>142241.98999999996</v>
      </c>
      <c r="M50" s="176">
        <f t="shared" si="3"/>
        <v>312241.99</v>
      </c>
      <c r="N50" s="176">
        <f t="shared" si="3"/>
        <v>4495.9899999999907</v>
      </c>
      <c r="O50" s="176">
        <f t="shared" si="3"/>
        <v>194495.99</v>
      </c>
      <c r="P50" s="560">
        <f t="shared" si="3"/>
        <v>414495.99</v>
      </c>
      <c r="Q50" s="175">
        <f t="shared" si="3"/>
        <v>639495.99</v>
      </c>
      <c r="R50" s="176">
        <f t="shared" si="3"/>
        <v>844495.99</v>
      </c>
      <c r="S50" s="176">
        <f t="shared" si="3"/>
        <v>669495.99</v>
      </c>
      <c r="T50" s="176">
        <f t="shared" si="3"/>
        <v>894495.99</v>
      </c>
      <c r="U50" s="560">
        <f t="shared" si="3"/>
        <v>919495.99</v>
      </c>
      <c r="V50" s="517">
        <f t="shared" si="3"/>
        <v>474495.99</v>
      </c>
      <c r="W50" s="176">
        <f t="shared" si="3"/>
        <v>429495.99</v>
      </c>
      <c r="X50" s="176">
        <f t="shared" si="3"/>
        <v>484495.99</v>
      </c>
      <c r="Y50" s="176">
        <f t="shared" si="3"/>
        <v>39495.989999999991</v>
      </c>
      <c r="Z50" s="560">
        <f t="shared" si="3"/>
        <v>239495.99</v>
      </c>
      <c r="AA50" s="22"/>
    </row>
    <row r="51" spans="1:27" s="20" customFormat="1" ht="15.9" customHeight="1" thickBot="1" x14ac:dyDescent="0.35">
      <c r="A51" s="434"/>
      <c r="B51" s="66"/>
      <c r="C51" s="66"/>
      <c r="D51" s="585"/>
      <c r="E51" s="66"/>
      <c r="F51" s="66"/>
      <c r="G51" s="66"/>
      <c r="H51" s="66"/>
      <c r="I51" s="378"/>
      <c r="J51" s="66"/>
      <c r="K51" s="378"/>
      <c r="L51" s="436"/>
      <c r="M51" s="378"/>
      <c r="N51" s="378"/>
      <c r="O51" s="378"/>
      <c r="P51" s="413"/>
      <c r="Q51" s="436"/>
      <c r="R51" s="378"/>
      <c r="S51" s="378"/>
      <c r="T51" s="378"/>
      <c r="U51" s="413"/>
      <c r="V51" s="578"/>
      <c r="W51" s="378"/>
      <c r="X51" s="378"/>
      <c r="Y51" s="378"/>
      <c r="Z51" s="413"/>
      <c r="AA51" s="22"/>
    </row>
    <row r="52" spans="1:27" ht="15.9" customHeight="1" thickTop="1" x14ac:dyDescent="0.25"/>
  </sheetData>
  <phoneticPr fontId="10" type="noConversion"/>
  <pageMargins left="0" right="0" top="0.5" bottom="0" header="0" footer="0"/>
  <pageSetup paperSize="5" scale="61" fitToHeight="2" orientation="landscape" r:id="rId1"/>
  <ignoredErrors>
    <ignoredError sqref="M46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C5DBA-AC94-46FD-9FA7-60B7718DC484}">
  <dimension ref="A1:Z18"/>
  <sheetViews>
    <sheetView workbookViewId="0">
      <pane xSplit="6" ySplit="1" topLeftCell="K2" activePane="bottomRight" state="frozen"/>
      <selection pane="topRight" activeCell="G1" sqref="G1"/>
      <selection pane="bottomLeft" activeCell="A2" sqref="A2"/>
      <selection pane="bottomRight" activeCell="N26" sqref="N26"/>
    </sheetView>
  </sheetViews>
  <sheetFormatPr defaultColWidth="9.109375" defaultRowHeight="15" x14ac:dyDescent="0.25"/>
  <cols>
    <col min="1" max="1" width="55.33203125" style="19" customWidth="1"/>
    <col min="2" max="2" width="11.88671875" style="19" customWidth="1"/>
    <col min="3" max="3" width="12.6640625" style="19" customWidth="1"/>
    <col min="4" max="4" width="12.88671875" style="43" customWidth="1"/>
    <col min="5" max="5" width="12.44140625" style="19" customWidth="1"/>
    <col min="6" max="6" width="15" style="19" customWidth="1"/>
    <col min="7" max="7" width="22.6640625" style="19" customWidth="1"/>
    <col min="8" max="8" width="13" style="19" customWidth="1"/>
    <col min="9" max="9" width="11.44140625" style="19" customWidth="1"/>
    <col min="10" max="10" width="12.88671875" style="19" customWidth="1"/>
    <col min="11" max="13" width="11.6640625" style="19" customWidth="1"/>
    <col min="14" max="14" width="13.44140625" style="19" customWidth="1"/>
    <col min="15" max="15" width="15.109375" style="19" customWidth="1"/>
    <col min="16" max="16" width="14.44140625" style="19" customWidth="1"/>
    <col min="17" max="17" width="13.44140625" style="19" customWidth="1"/>
    <col min="18" max="18" width="13.109375" style="19" customWidth="1"/>
    <col min="19" max="19" width="15.109375" style="19" customWidth="1"/>
    <col min="20" max="20" width="13.6640625" style="19" customWidth="1"/>
    <col min="21" max="21" width="13" style="19" customWidth="1"/>
    <col min="22" max="22" width="13.88671875" style="19" customWidth="1"/>
    <col min="23" max="25" width="16.33203125" style="19" customWidth="1"/>
    <col min="26" max="16384" width="9.109375" style="19"/>
  </cols>
  <sheetData>
    <row r="1" spans="1:26" ht="49.5" customHeight="1" thickTop="1" thickBot="1" x14ac:dyDescent="0.35">
      <c r="A1" s="224" t="s">
        <v>223</v>
      </c>
      <c r="B1" s="192" t="s">
        <v>1</v>
      </c>
      <c r="C1" s="192" t="s">
        <v>4</v>
      </c>
      <c r="D1" s="269" t="s">
        <v>0</v>
      </c>
      <c r="E1" s="225" t="s">
        <v>2</v>
      </c>
      <c r="F1" s="226" t="s">
        <v>3</v>
      </c>
      <c r="G1" s="192" t="s">
        <v>219</v>
      </c>
      <c r="H1" s="227" t="s">
        <v>126</v>
      </c>
      <c r="I1" s="250" t="s">
        <v>7</v>
      </c>
      <c r="J1" s="250" t="s">
        <v>8</v>
      </c>
      <c r="K1" s="103" t="s">
        <v>9</v>
      </c>
      <c r="L1" s="189" t="s">
        <v>10</v>
      </c>
      <c r="M1" s="189" t="s">
        <v>11</v>
      </c>
      <c r="N1" s="121" t="s">
        <v>12</v>
      </c>
      <c r="O1" s="191" t="s">
        <v>13</v>
      </c>
      <c r="P1" s="103" t="s">
        <v>14</v>
      </c>
      <c r="Q1" s="189" t="s">
        <v>15</v>
      </c>
      <c r="R1" s="189" t="s">
        <v>16</v>
      </c>
      <c r="S1" s="189" t="s">
        <v>51</v>
      </c>
      <c r="T1" s="191" t="s">
        <v>17</v>
      </c>
      <c r="U1" s="330" t="s">
        <v>18</v>
      </c>
      <c r="V1" s="189" t="s">
        <v>52</v>
      </c>
      <c r="W1" s="189" t="s">
        <v>19</v>
      </c>
      <c r="X1" s="189" t="s">
        <v>150</v>
      </c>
      <c r="Y1" s="191" t="s">
        <v>151</v>
      </c>
    </row>
    <row r="2" spans="1:26" ht="15.9" customHeight="1" thickTop="1" x14ac:dyDescent="0.3">
      <c r="A2" s="228"/>
      <c r="B2" s="16"/>
      <c r="C2" s="16"/>
      <c r="D2" s="270"/>
      <c r="E2" s="16"/>
      <c r="F2" s="229"/>
      <c r="G2" s="230"/>
      <c r="H2" s="231"/>
      <c r="I2" s="386"/>
      <c r="J2" s="594"/>
      <c r="K2" s="336"/>
      <c r="L2" s="45"/>
      <c r="M2" s="69"/>
      <c r="N2" s="261"/>
      <c r="O2" s="245"/>
      <c r="P2" s="389"/>
      <c r="Q2" s="74"/>
      <c r="R2" s="74"/>
      <c r="S2" s="74"/>
      <c r="T2" s="245"/>
      <c r="U2" s="387"/>
      <c r="V2" s="47"/>
      <c r="W2" s="47"/>
      <c r="X2" s="47"/>
      <c r="Y2" s="232"/>
    </row>
    <row r="3" spans="1:26" ht="15.9" customHeight="1" x14ac:dyDescent="0.3">
      <c r="A3" s="536" t="s">
        <v>188</v>
      </c>
      <c r="B3" s="9"/>
      <c r="C3" s="3"/>
      <c r="D3" s="8"/>
      <c r="E3" s="9"/>
      <c r="F3" s="4"/>
      <c r="G3" s="3"/>
      <c r="H3" s="234"/>
      <c r="I3" s="237"/>
      <c r="J3" s="262"/>
      <c r="K3" s="337"/>
      <c r="L3" s="237"/>
      <c r="M3" s="237"/>
      <c r="N3" s="101"/>
      <c r="O3" s="235"/>
      <c r="P3" s="390"/>
      <c r="Q3" s="18"/>
      <c r="R3" s="18"/>
      <c r="S3" s="18"/>
      <c r="T3" s="235"/>
      <c r="U3" s="331"/>
      <c r="V3" s="18"/>
      <c r="W3" s="18"/>
      <c r="X3" s="18"/>
      <c r="Y3" s="235"/>
    </row>
    <row r="4" spans="1:26" ht="15" customHeight="1" x14ac:dyDescent="0.25">
      <c r="A4" s="85" t="s">
        <v>212</v>
      </c>
      <c r="B4" s="9"/>
      <c r="C4" s="3" t="s">
        <v>411</v>
      </c>
      <c r="D4" s="8"/>
      <c r="E4" s="9">
        <v>15</v>
      </c>
      <c r="F4" s="92" t="s">
        <v>412</v>
      </c>
      <c r="G4" s="3" t="s">
        <v>50</v>
      </c>
      <c r="H4" s="234"/>
      <c r="I4" s="237">
        <v>26272.15</v>
      </c>
      <c r="J4" s="262">
        <v>18000</v>
      </c>
      <c r="K4" s="337"/>
      <c r="L4" s="237"/>
      <c r="M4" s="237"/>
      <c r="N4" s="262"/>
      <c r="O4" s="238"/>
      <c r="P4" s="337"/>
      <c r="Q4" s="237">
        <v>48000</v>
      </c>
      <c r="R4" s="237">
        <v>36000</v>
      </c>
      <c r="S4" s="237"/>
      <c r="T4" s="238"/>
      <c r="U4" s="332"/>
      <c r="V4" s="237"/>
      <c r="W4" s="237"/>
      <c r="X4" s="237">
        <v>36000</v>
      </c>
      <c r="Y4" s="238">
        <v>18000</v>
      </c>
    </row>
    <row r="5" spans="1:26" ht="15.9" customHeight="1" x14ac:dyDescent="0.25">
      <c r="A5" s="85" t="s">
        <v>213</v>
      </c>
      <c r="B5" s="9"/>
      <c r="C5" s="3" t="s">
        <v>413</v>
      </c>
      <c r="D5" s="8"/>
      <c r="E5" s="9">
        <v>15</v>
      </c>
      <c r="F5" s="92" t="s">
        <v>414</v>
      </c>
      <c r="G5" s="3" t="s">
        <v>50</v>
      </c>
      <c r="H5" s="234"/>
      <c r="I5" s="237"/>
      <c r="J5" s="262">
        <v>9000</v>
      </c>
      <c r="K5" s="337">
        <v>1500</v>
      </c>
      <c r="L5" s="237">
        <v>1500</v>
      </c>
      <c r="M5" s="237">
        <v>1500</v>
      </c>
      <c r="N5" s="262">
        <v>1500</v>
      </c>
      <c r="O5" s="238">
        <v>1500</v>
      </c>
      <c r="P5" s="337"/>
      <c r="Q5" s="237"/>
      <c r="R5" s="237"/>
      <c r="S5" s="237"/>
      <c r="T5" s="238"/>
      <c r="U5" s="332" t="s">
        <v>21</v>
      </c>
      <c r="V5" s="237"/>
      <c r="W5" s="237"/>
      <c r="X5" s="237">
        <v>3000</v>
      </c>
      <c r="Y5" s="274">
        <v>9000</v>
      </c>
    </row>
    <row r="6" spans="1:26" ht="15.9" customHeight="1" x14ac:dyDescent="0.25">
      <c r="A6" s="85" t="s">
        <v>189</v>
      </c>
      <c r="B6" s="9"/>
      <c r="C6" s="7">
        <v>5000</v>
      </c>
      <c r="D6" s="8"/>
      <c r="E6" s="9">
        <v>10</v>
      </c>
      <c r="F6" s="92" t="s">
        <v>152</v>
      </c>
      <c r="G6" s="3" t="s">
        <v>50</v>
      </c>
      <c r="H6" s="234"/>
      <c r="I6" s="237"/>
      <c r="J6" s="262">
        <v>8000</v>
      </c>
      <c r="K6" s="337">
        <v>10000</v>
      </c>
      <c r="L6" s="237">
        <v>10000</v>
      </c>
      <c r="M6" s="237">
        <v>10000</v>
      </c>
      <c r="N6" s="262">
        <v>10000</v>
      </c>
      <c r="O6" s="238">
        <v>10000</v>
      </c>
      <c r="P6" s="337">
        <v>10000</v>
      </c>
      <c r="Q6" s="262">
        <v>10000</v>
      </c>
      <c r="R6" s="262">
        <v>10000</v>
      </c>
      <c r="S6" s="262">
        <v>10000</v>
      </c>
      <c r="T6" s="238"/>
      <c r="U6" s="388"/>
      <c r="V6" s="262"/>
      <c r="W6" s="262"/>
      <c r="X6" s="262">
        <v>10000</v>
      </c>
      <c r="Y6" s="238">
        <v>10000</v>
      </c>
    </row>
    <row r="7" spans="1:26" ht="15.9" customHeight="1" thickBot="1" x14ac:dyDescent="0.3">
      <c r="A7" s="548"/>
      <c r="B7" s="240"/>
      <c r="C7" s="7"/>
      <c r="D7" s="271"/>
      <c r="E7" s="240"/>
      <c r="F7" s="241"/>
      <c r="G7" s="7"/>
      <c r="H7" s="242"/>
      <c r="I7" s="246"/>
      <c r="J7" s="596"/>
      <c r="K7" s="339"/>
      <c r="L7" s="246"/>
      <c r="M7" s="246"/>
      <c r="N7" s="263"/>
      <c r="O7" s="243"/>
      <c r="P7" s="391"/>
      <c r="Q7" s="56"/>
      <c r="R7" s="56"/>
      <c r="S7" s="56"/>
      <c r="T7" s="243"/>
      <c r="U7" s="333"/>
      <c r="V7" s="56"/>
      <c r="W7" s="56"/>
      <c r="X7" s="56"/>
      <c r="Y7" s="243"/>
    </row>
    <row r="8" spans="1:26" ht="15.9" customHeight="1" thickTop="1" x14ac:dyDescent="0.3">
      <c r="A8" s="549" t="s">
        <v>256</v>
      </c>
      <c r="B8" s="178"/>
      <c r="C8" s="180"/>
      <c r="D8" s="177"/>
      <c r="E8" s="178"/>
      <c r="F8" s="179"/>
      <c r="G8" s="180"/>
      <c r="H8" s="550"/>
      <c r="I8" s="551"/>
      <c r="J8" s="597"/>
      <c r="K8" s="552"/>
      <c r="L8" s="551"/>
      <c r="M8" s="551"/>
      <c r="N8" s="553"/>
      <c r="O8" s="554"/>
      <c r="P8" s="555"/>
      <c r="Q8" s="403"/>
      <c r="R8" s="403"/>
      <c r="S8" s="403"/>
      <c r="T8" s="554"/>
      <c r="U8" s="556"/>
      <c r="V8" s="403"/>
      <c r="W8" s="403"/>
      <c r="X8" s="403"/>
      <c r="Y8" s="554"/>
    </row>
    <row r="9" spans="1:26" ht="15.9" customHeight="1" x14ac:dyDescent="0.25">
      <c r="A9" s="87" t="s">
        <v>409</v>
      </c>
      <c r="B9" s="18"/>
      <c r="C9" s="18"/>
      <c r="D9" s="17"/>
      <c r="E9" s="18"/>
      <c r="F9" s="18"/>
      <c r="G9" s="18"/>
      <c r="H9" s="18"/>
      <c r="I9" s="18"/>
      <c r="J9" s="101"/>
      <c r="K9" s="390"/>
      <c r="L9" s="537"/>
      <c r="M9" s="537"/>
      <c r="N9" s="18"/>
      <c r="O9" s="557"/>
      <c r="P9" s="87"/>
      <c r="Q9" s="537"/>
      <c r="R9" s="537"/>
      <c r="S9" s="537"/>
      <c r="T9" s="557"/>
      <c r="U9" s="135"/>
      <c r="V9" s="537"/>
      <c r="W9" s="537"/>
      <c r="X9" s="537"/>
      <c r="Y9" s="557"/>
      <c r="Z9" s="13"/>
    </row>
    <row r="10" spans="1:26" ht="15.9" customHeight="1" thickBot="1" x14ac:dyDescent="0.3">
      <c r="A10" s="137" t="s">
        <v>257</v>
      </c>
      <c r="B10" s="140"/>
      <c r="C10" s="140"/>
      <c r="D10" s="139"/>
      <c r="E10" s="140"/>
      <c r="F10" s="140"/>
      <c r="G10" s="140"/>
      <c r="H10" s="140"/>
      <c r="I10" s="140">
        <f t="shared" ref="I10:Y10" si="0">-SUM(I3:I6)</f>
        <v>-26272.15</v>
      </c>
      <c r="J10" s="168">
        <f t="shared" si="0"/>
        <v>-35000</v>
      </c>
      <c r="K10" s="830">
        <f t="shared" si="0"/>
        <v>-11500</v>
      </c>
      <c r="L10" s="140">
        <f t="shared" si="0"/>
        <v>-11500</v>
      </c>
      <c r="M10" s="140">
        <f t="shared" si="0"/>
        <v>-11500</v>
      </c>
      <c r="N10" s="140">
        <f t="shared" si="0"/>
        <v>-11500</v>
      </c>
      <c r="O10" s="831">
        <f t="shared" si="0"/>
        <v>-11500</v>
      </c>
      <c r="P10" s="830">
        <f t="shared" si="0"/>
        <v>-10000</v>
      </c>
      <c r="Q10" s="140">
        <f t="shared" si="0"/>
        <v>-58000</v>
      </c>
      <c r="R10" s="140">
        <f t="shared" si="0"/>
        <v>-46000</v>
      </c>
      <c r="S10" s="140">
        <f t="shared" si="0"/>
        <v>-10000</v>
      </c>
      <c r="T10" s="831">
        <f t="shared" si="0"/>
        <v>0</v>
      </c>
      <c r="U10" s="832">
        <f t="shared" si="0"/>
        <v>0</v>
      </c>
      <c r="V10" s="140">
        <f t="shared" si="0"/>
        <v>0</v>
      </c>
      <c r="W10" s="140">
        <f t="shared" si="0"/>
        <v>0</v>
      </c>
      <c r="X10" s="140">
        <f t="shared" si="0"/>
        <v>-49000</v>
      </c>
      <c r="Y10" s="831">
        <f t="shared" si="0"/>
        <v>-37000</v>
      </c>
      <c r="Z10" s="13"/>
    </row>
    <row r="11" spans="1:26" ht="15.9" customHeight="1" thickBot="1" x14ac:dyDescent="0.3">
      <c r="A11" s="841" t="s">
        <v>31</v>
      </c>
      <c r="B11" s="842"/>
      <c r="C11" s="842"/>
      <c r="D11" s="843"/>
      <c r="E11" s="842"/>
      <c r="F11" s="842"/>
      <c r="G11" s="842"/>
      <c r="H11" s="842"/>
      <c r="I11" s="842">
        <f t="shared" ref="I11:Y11" si="1">SUM(I3:I10)</f>
        <v>0</v>
      </c>
      <c r="J11" s="844">
        <f t="shared" si="1"/>
        <v>0</v>
      </c>
      <c r="K11" s="845">
        <f t="shared" si="1"/>
        <v>0</v>
      </c>
      <c r="L11" s="842">
        <f t="shared" si="1"/>
        <v>0</v>
      </c>
      <c r="M11" s="842">
        <f t="shared" si="1"/>
        <v>0</v>
      </c>
      <c r="N11" s="842">
        <f t="shared" si="1"/>
        <v>0</v>
      </c>
      <c r="O11" s="846">
        <f t="shared" si="1"/>
        <v>0</v>
      </c>
      <c r="P11" s="845">
        <f t="shared" si="1"/>
        <v>0</v>
      </c>
      <c r="Q11" s="842">
        <f t="shared" si="1"/>
        <v>0</v>
      </c>
      <c r="R11" s="842">
        <f t="shared" si="1"/>
        <v>0</v>
      </c>
      <c r="S11" s="842">
        <f t="shared" si="1"/>
        <v>0</v>
      </c>
      <c r="T11" s="846">
        <f t="shared" si="1"/>
        <v>0</v>
      </c>
      <c r="U11" s="847">
        <f t="shared" si="1"/>
        <v>0</v>
      </c>
      <c r="V11" s="842">
        <f t="shared" si="1"/>
        <v>0</v>
      </c>
      <c r="W11" s="842">
        <f t="shared" si="1"/>
        <v>0</v>
      </c>
      <c r="X11" s="842">
        <f t="shared" si="1"/>
        <v>0</v>
      </c>
      <c r="Y11" s="846">
        <f t="shared" si="1"/>
        <v>0</v>
      </c>
      <c r="Z11" s="13"/>
    </row>
    <row r="12" spans="1:26" ht="15.9" customHeight="1" thickBot="1" x14ac:dyDescent="0.35">
      <c r="A12" s="167" t="s">
        <v>55</v>
      </c>
      <c r="B12" s="157"/>
      <c r="C12" s="157"/>
      <c r="D12" s="272"/>
      <c r="E12" s="157"/>
      <c r="F12" s="157"/>
      <c r="G12" s="157"/>
      <c r="H12" s="833"/>
      <c r="I12" s="834">
        <v>-40000</v>
      </c>
      <c r="J12" s="835">
        <v>-40000</v>
      </c>
      <c r="K12" s="836">
        <v>-5000</v>
      </c>
      <c r="L12" s="873">
        <v>0</v>
      </c>
      <c r="M12" s="873">
        <v>-25000</v>
      </c>
      <c r="N12" s="874">
        <v>-25000</v>
      </c>
      <c r="O12" s="875">
        <v>-25000</v>
      </c>
      <c r="P12" s="836">
        <v>-25000</v>
      </c>
      <c r="Q12" s="834">
        <v>-25000</v>
      </c>
      <c r="R12" s="834">
        <v>-25000</v>
      </c>
      <c r="S12" s="834">
        <v>-25000</v>
      </c>
      <c r="T12" s="837">
        <v>-25000</v>
      </c>
      <c r="U12" s="838">
        <v>-10000</v>
      </c>
      <c r="V12" s="839">
        <v>-10000</v>
      </c>
      <c r="W12" s="839">
        <v>-10000</v>
      </c>
      <c r="X12" s="839">
        <v>-10000</v>
      </c>
      <c r="Y12" s="840">
        <v>-10000</v>
      </c>
      <c r="Z12" s="13"/>
    </row>
    <row r="13" spans="1:26" s="20" customFormat="1" ht="15.9" customHeight="1" thickTop="1" thickBot="1" x14ac:dyDescent="0.35">
      <c r="A13" s="78" t="s">
        <v>30</v>
      </c>
      <c r="B13" s="79"/>
      <c r="C13" s="70"/>
      <c r="D13" s="273"/>
      <c r="E13" s="79"/>
      <c r="F13" s="79"/>
      <c r="G13" s="70"/>
      <c r="H13" s="94"/>
      <c r="I13" s="70">
        <f>I12</f>
        <v>-40000</v>
      </c>
      <c r="J13" s="70">
        <f t="shared" ref="J13:Y13" si="2">J12</f>
        <v>-40000</v>
      </c>
      <c r="K13" s="70">
        <f t="shared" si="2"/>
        <v>-5000</v>
      </c>
      <c r="L13" s="70">
        <f t="shared" si="2"/>
        <v>0</v>
      </c>
      <c r="M13" s="70">
        <f t="shared" si="2"/>
        <v>-25000</v>
      </c>
      <c r="N13" s="70">
        <f t="shared" si="2"/>
        <v>-25000</v>
      </c>
      <c r="O13" s="70">
        <f t="shared" si="2"/>
        <v>-25000</v>
      </c>
      <c r="P13" s="70">
        <f t="shared" si="2"/>
        <v>-25000</v>
      </c>
      <c r="Q13" s="70">
        <f t="shared" si="2"/>
        <v>-25000</v>
      </c>
      <c r="R13" s="70">
        <f t="shared" si="2"/>
        <v>-25000</v>
      </c>
      <c r="S13" s="70">
        <f t="shared" si="2"/>
        <v>-25000</v>
      </c>
      <c r="T13" s="70">
        <f t="shared" si="2"/>
        <v>-25000</v>
      </c>
      <c r="U13" s="70">
        <f t="shared" si="2"/>
        <v>-10000</v>
      </c>
      <c r="V13" s="70">
        <f t="shared" si="2"/>
        <v>-10000</v>
      </c>
      <c r="W13" s="70">
        <f t="shared" si="2"/>
        <v>-10000</v>
      </c>
      <c r="X13" s="70">
        <f t="shared" si="2"/>
        <v>-10000</v>
      </c>
      <c r="Y13" s="70">
        <f t="shared" si="2"/>
        <v>-10000</v>
      </c>
    </row>
    <row r="14" spans="1:26" ht="15.9" customHeight="1" thickTop="1" x14ac:dyDescent="0.3">
      <c r="A14" s="374"/>
      <c r="B14" s="74"/>
      <c r="C14" s="74"/>
      <c r="D14" s="73"/>
      <c r="E14" s="74"/>
      <c r="F14" s="74"/>
      <c r="G14" s="74"/>
      <c r="H14" s="261"/>
      <c r="I14" s="75"/>
      <c r="J14" s="108"/>
      <c r="K14" s="518"/>
      <c r="L14" s="128"/>
      <c r="M14" s="128"/>
      <c r="N14" s="108"/>
      <c r="O14" s="481"/>
      <c r="P14" s="430"/>
      <c r="Q14" s="128"/>
      <c r="R14" s="128"/>
      <c r="S14" s="128"/>
      <c r="T14" s="481"/>
      <c r="U14" s="379"/>
      <c r="V14" s="58"/>
      <c r="W14" s="58"/>
      <c r="X14" s="58"/>
      <c r="Y14" s="367"/>
      <c r="Z14" s="13"/>
    </row>
    <row r="15" spans="1:26" s="20" customFormat="1" ht="15.9" customHeight="1" thickBot="1" x14ac:dyDescent="0.35">
      <c r="A15" s="561" t="s">
        <v>130</v>
      </c>
      <c r="B15" s="169"/>
      <c r="C15" s="169"/>
      <c r="D15" s="494"/>
      <c r="E15" s="169"/>
      <c r="F15" s="169"/>
      <c r="G15" s="169"/>
      <c r="H15" s="186">
        <v>2080</v>
      </c>
      <c r="I15" s="169">
        <f t="shared" ref="I15:Y15" si="3">SUM(H15+I10-I12)</f>
        <v>15807.849999999999</v>
      </c>
      <c r="J15" s="186">
        <v>25199</v>
      </c>
      <c r="K15" s="343">
        <f t="shared" si="3"/>
        <v>18699</v>
      </c>
      <c r="L15" s="169">
        <f t="shared" si="3"/>
        <v>7199</v>
      </c>
      <c r="M15" s="169">
        <f t="shared" si="3"/>
        <v>20699</v>
      </c>
      <c r="N15" s="169">
        <f t="shared" si="3"/>
        <v>34199</v>
      </c>
      <c r="O15" s="496">
        <f t="shared" si="3"/>
        <v>47699</v>
      </c>
      <c r="P15" s="343">
        <f t="shared" si="3"/>
        <v>62699</v>
      </c>
      <c r="Q15" s="169">
        <f t="shared" si="3"/>
        <v>29699</v>
      </c>
      <c r="R15" s="169">
        <f t="shared" si="3"/>
        <v>8699</v>
      </c>
      <c r="S15" s="169">
        <f t="shared" si="3"/>
        <v>23699</v>
      </c>
      <c r="T15" s="496">
        <f t="shared" si="3"/>
        <v>48699</v>
      </c>
      <c r="U15" s="598">
        <f t="shared" si="3"/>
        <v>58699</v>
      </c>
      <c r="V15" s="169">
        <f t="shared" si="3"/>
        <v>68699</v>
      </c>
      <c r="W15" s="169">
        <f t="shared" si="3"/>
        <v>78699</v>
      </c>
      <c r="X15" s="169">
        <f t="shared" si="3"/>
        <v>39699</v>
      </c>
      <c r="Y15" s="496">
        <f t="shared" si="3"/>
        <v>12699</v>
      </c>
      <c r="Z15" s="22"/>
    </row>
    <row r="16" spans="1:26" s="20" customFormat="1" ht="15.9" customHeight="1" thickTop="1" thickBot="1" x14ac:dyDescent="0.35">
      <c r="A16" s="434"/>
      <c r="B16" s="66"/>
      <c r="C16" s="66"/>
      <c r="D16" s="585"/>
      <c r="E16" s="66"/>
      <c r="F16" s="66"/>
      <c r="G16" s="66"/>
      <c r="H16" s="378"/>
      <c r="I16" s="66"/>
      <c r="J16" s="378"/>
      <c r="K16" s="436"/>
      <c r="L16" s="378"/>
      <c r="M16" s="378"/>
      <c r="N16" s="378"/>
      <c r="O16" s="413"/>
      <c r="P16" s="436"/>
      <c r="Q16" s="378"/>
      <c r="R16" s="378"/>
      <c r="S16" s="378"/>
      <c r="T16" s="413"/>
      <c r="U16" s="578"/>
      <c r="V16" s="378"/>
      <c r="W16" s="378"/>
      <c r="X16" s="378"/>
      <c r="Y16" s="413"/>
      <c r="Z16" s="22"/>
    </row>
    <row r="17" spans="1:25" s="20" customFormat="1" ht="15.9" customHeight="1" thickTop="1" thickBot="1" x14ac:dyDescent="0.35">
      <c r="A17" s="82" t="s">
        <v>259</v>
      </c>
      <c r="B17" s="70"/>
      <c r="C17" s="70"/>
      <c r="D17" s="497"/>
      <c r="E17" s="70"/>
      <c r="F17" s="70"/>
      <c r="G17" s="70"/>
      <c r="H17" s="94">
        <f t="shared" ref="H17:Y17" si="4">SUM(H15:H15)</f>
        <v>2080</v>
      </c>
      <c r="I17" s="70">
        <f t="shared" si="4"/>
        <v>15807.849999999999</v>
      </c>
      <c r="J17" s="94">
        <f t="shared" si="4"/>
        <v>25199</v>
      </c>
      <c r="K17" s="498">
        <f t="shared" si="4"/>
        <v>18699</v>
      </c>
      <c r="L17" s="94">
        <f t="shared" si="4"/>
        <v>7199</v>
      </c>
      <c r="M17" s="94">
        <f t="shared" si="4"/>
        <v>20699</v>
      </c>
      <c r="N17" s="94">
        <f t="shared" si="4"/>
        <v>34199</v>
      </c>
      <c r="O17" s="71">
        <f t="shared" si="4"/>
        <v>47699</v>
      </c>
      <c r="P17" s="498">
        <f t="shared" si="4"/>
        <v>62699</v>
      </c>
      <c r="Q17" s="94">
        <f t="shared" si="4"/>
        <v>29699</v>
      </c>
      <c r="R17" s="94">
        <f t="shared" si="4"/>
        <v>8699</v>
      </c>
      <c r="S17" s="94">
        <f t="shared" si="4"/>
        <v>23699</v>
      </c>
      <c r="T17" s="71">
        <f t="shared" si="4"/>
        <v>48699</v>
      </c>
      <c r="U17" s="120">
        <f t="shared" si="4"/>
        <v>58699</v>
      </c>
      <c r="V17" s="94">
        <f t="shared" si="4"/>
        <v>68699</v>
      </c>
      <c r="W17" s="94">
        <f t="shared" si="4"/>
        <v>78699</v>
      </c>
      <c r="X17" s="94">
        <f t="shared" si="4"/>
        <v>39699</v>
      </c>
      <c r="Y17" s="71">
        <f t="shared" si="4"/>
        <v>12699</v>
      </c>
    </row>
    <row r="18" spans="1:25" ht="15.9" customHeight="1" thickTop="1" x14ac:dyDescent="0.25"/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E4E5-40B2-4F54-B43B-E18A136978A1}">
  <sheetPr>
    <pageSetUpPr fitToPage="1"/>
  </sheetPr>
  <dimension ref="A1:Z82"/>
  <sheetViews>
    <sheetView view="pageBreakPreview" zoomScaleNormal="100" zoomScaleSheetLayoutView="100" workbookViewId="0">
      <pane xSplit="4" ySplit="2" topLeftCell="L45" activePane="bottomRight" state="frozen"/>
      <selection pane="topRight" activeCell="E1" sqref="E1"/>
      <selection pane="bottomLeft" activeCell="A3" sqref="A3"/>
      <selection pane="bottomRight" activeCell="Q68" sqref="Q68"/>
    </sheetView>
  </sheetViews>
  <sheetFormatPr defaultRowHeight="15.6" x14ac:dyDescent="0.3"/>
  <cols>
    <col min="1" max="1" width="57.33203125" style="19" customWidth="1"/>
    <col min="2" max="2" width="12.109375" style="19" customWidth="1"/>
    <col min="3" max="3" width="15.6640625" style="19" customWidth="1"/>
    <col min="4" max="4" width="15.6640625" style="43" customWidth="1"/>
    <col min="5" max="5" width="15.6640625" style="19" customWidth="1"/>
    <col min="6" max="6" width="46.33203125" style="19" customWidth="1"/>
    <col min="7" max="7" width="14.5546875" style="19" customWidth="1"/>
    <col min="8" max="8" width="30.88671875" style="219" customWidth="1"/>
    <col min="9" max="9" width="15" style="19" customWidth="1"/>
    <col min="10" max="10" width="15.109375" style="19" customWidth="1"/>
    <col min="11" max="11" width="15.44140625" style="19" customWidth="1"/>
    <col min="12" max="23" width="15.6640625" style="19" customWidth="1"/>
    <col min="24" max="24" width="15.6640625" style="20" customWidth="1"/>
    <col min="25" max="25" width="15.6640625" style="19" customWidth="1"/>
    <col min="26" max="26" width="15.6640625" style="20" customWidth="1"/>
    <col min="27" max="246" width="9.109375" style="19"/>
    <col min="247" max="247" width="23.109375" style="19" customWidth="1"/>
    <col min="248" max="249" width="9.109375" style="19"/>
    <col min="250" max="250" width="13" style="19" customWidth="1"/>
    <col min="251" max="251" width="29.33203125" style="19" customWidth="1"/>
    <col min="252" max="254" width="9.109375" style="19"/>
    <col min="255" max="255" width="14.6640625" style="19" customWidth="1"/>
    <col min="256" max="256" width="13.44140625" style="19" customWidth="1"/>
    <col min="257" max="257" width="12.6640625" style="19" customWidth="1"/>
    <col min="258" max="258" width="14.109375" style="19" customWidth="1"/>
    <col min="259" max="259" width="9.109375" style="19"/>
    <col min="260" max="261" width="10.109375" style="19" bestFit="1" customWidth="1"/>
    <col min="262" max="263" width="9.33203125" style="19" bestFit="1" customWidth="1"/>
    <col min="264" max="270" width="10.109375" style="19" bestFit="1" customWidth="1"/>
    <col min="271" max="271" width="9.33203125" style="19" bestFit="1" customWidth="1"/>
    <col min="272" max="273" width="10.109375" style="19" bestFit="1" customWidth="1"/>
    <col min="274" max="276" width="9.33203125" style="19" bestFit="1" customWidth="1"/>
    <col min="277" max="279" width="10.109375" style="19" bestFit="1" customWidth="1"/>
    <col min="280" max="280" width="14.109375" style="19" customWidth="1"/>
    <col min="281" max="502" width="9.109375" style="19"/>
    <col min="503" max="503" width="23.109375" style="19" customWidth="1"/>
    <col min="504" max="505" width="9.109375" style="19"/>
    <col min="506" max="506" width="13" style="19" customWidth="1"/>
    <col min="507" max="507" width="29.33203125" style="19" customWidth="1"/>
    <col min="508" max="510" width="9.109375" style="19"/>
    <col min="511" max="511" width="14.6640625" style="19" customWidth="1"/>
    <col min="512" max="512" width="13.44140625" style="19" customWidth="1"/>
    <col min="513" max="513" width="12.6640625" style="19" customWidth="1"/>
    <col min="514" max="514" width="14.109375" style="19" customWidth="1"/>
    <col min="515" max="515" width="9.109375" style="19"/>
    <col min="516" max="517" width="10.109375" style="19" bestFit="1" customWidth="1"/>
    <col min="518" max="519" width="9.33203125" style="19" bestFit="1" customWidth="1"/>
    <col min="520" max="526" width="10.109375" style="19" bestFit="1" customWidth="1"/>
    <col min="527" max="527" width="9.33203125" style="19" bestFit="1" customWidth="1"/>
    <col min="528" max="529" width="10.109375" style="19" bestFit="1" customWidth="1"/>
    <col min="530" max="532" width="9.33203125" style="19" bestFit="1" customWidth="1"/>
    <col min="533" max="535" width="10.109375" style="19" bestFit="1" customWidth="1"/>
    <col min="536" max="536" width="14.109375" style="19" customWidth="1"/>
    <col min="537" max="758" width="9.109375" style="19"/>
    <col min="759" max="759" width="23.109375" style="19" customWidth="1"/>
    <col min="760" max="761" width="9.109375" style="19"/>
    <col min="762" max="762" width="13" style="19" customWidth="1"/>
    <col min="763" max="763" width="29.33203125" style="19" customWidth="1"/>
    <col min="764" max="766" width="9.109375" style="19"/>
    <col min="767" max="767" width="14.6640625" style="19" customWidth="1"/>
    <col min="768" max="768" width="13.44140625" style="19" customWidth="1"/>
    <col min="769" max="769" width="12.6640625" style="19" customWidth="1"/>
    <col min="770" max="770" width="14.109375" style="19" customWidth="1"/>
    <col min="771" max="771" width="9.109375" style="19"/>
    <col min="772" max="773" width="10.109375" style="19" bestFit="1" customWidth="1"/>
    <col min="774" max="775" width="9.33203125" style="19" bestFit="1" customWidth="1"/>
    <col min="776" max="782" width="10.109375" style="19" bestFit="1" customWidth="1"/>
    <col min="783" max="783" width="9.33203125" style="19" bestFit="1" customWidth="1"/>
    <col min="784" max="785" width="10.109375" style="19" bestFit="1" customWidth="1"/>
    <col min="786" max="788" width="9.33203125" style="19" bestFit="1" customWidth="1"/>
    <col min="789" max="791" width="10.109375" style="19" bestFit="1" customWidth="1"/>
    <col min="792" max="792" width="14.109375" style="19" customWidth="1"/>
    <col min="793" max="1014" width="9.109375" style="19"/>
    <col min="1015" max="1015" width="23.109375" style="19" customWidth="1"/>
    <col min="1016" max="1017" width="9.109375" style="19"/>
    <col min="1018" max="1018" width="13" style="19" customWidth="1"/>
    <col min="1019" max="1019" width="29.33203125" style="19" customWidth="1"/>
    <col min="1020" max="1022" width="9.109375" style="19"/>
    <col min="1023" max="1023" width="14.6640625" style="19" customWidth="1"/>
    <col min="1024" max="1024" width="13.44140625" style="19" customWidth="1"/>
    <col min="1025" max="1025" width="12.6640625" style="19" customWidth="1"/>
    <col min="1026" max="1026" width="14.109375" style="19" customWidth="1"/>
    <col min="1027" max="1027" width="9.109375" style="19"/>
    <col min="1028" max="1029" width="10.109375" style="19" bestFit="1" customWidth="1"/>
    <col min="1030" max="1031" width="9.33203125" style="19" bestFit="1" customWidth="1"/>
    <col min="1032" max="1038" width="10.109375" style="19" bestFit="1" customWidth="1"/>
    <col min="1039" max="1039" width="9.33203125" style="19" bestFit="1" customWidth="1"/>
    <col min="1040" max="1041" width="10.109375" style="19" bestFit="1" customWidth="1"/>
    <col min="1042" max="1044" width="9.33203125" style="19" bestFit="1" customWidth="1"/>
    <col min="1045" max="1047" width="10.109375" style="19" bestFit="1" customWidth="1"/>
    <col min="1048" max="1048" width="14.109375" style="19" customWidth="1"/>
    <col min="1049" max="1270" width="9.109375" style="19"/>
    <col min="1271" max="1271" width="23.109375" style="19" customWidth="1"/>
    <col min="1272" max="1273" width="9.109375" style="19"/>
    <col min="1274" max="1274" width="13" style="19" customWidth="1"/>
    <col min="1275" max="1275" width="29.33203125" style="19" customWidth="1"/>
    <col min="1276" max="1278" width="9.109375" style="19"/>
    <col min="1279" max="1279" width="14.6640625" style="19" customWidth="1"/>
    <col min="1280" max="1280" width="13.44140625" style="19" customWidth="1"/>
    <col min="1281" max="1281" width="12.6640625" style="19" customWidth="1"/>
    <col min="1282" max="1282" width="14.109375" style="19" customWidth="1"/>
    <col min="1283" max="1283" width="9.109375" style="19"/>
    <col min="1284" max="1285" width="10.109375" style="19" bestFit="1" customWidth="1"/>
    <col min="1286" max="1287" width="9.33203125" style="19" bestFit="1" customWidth="1"/>
    <col min="1288" max="1294" width="10.109375" style="19" bestFit="1" customWidth="1"/>
    <col min="1295" max="1295" width="9.33203125" style="19" bestFit="1" customWidth="1"/>
    <col min="1296" max="1297" width="10.109375" style="19" bestFit="1" customWidth="1"/>
    <col min="1298" max="1300" width="9.33203125" style="19" bestFit="1" customWidth="1"/>
    <col min="1301" max="1303" width="10.109375" style="19" bestFit="1" customWidth="1"/>
    <col min="1304" max="1304" width="14.109375" style="19" customWidth="1"/>
    <col min="1305" max="1526" width="9.109375" style="19"/>
    <col min="1527" max="1527" width="23.109375" style="19" customWidth="1"/>
    <col min="1528" max="1529" width="9.109375" style="19"/>
    <col min="1530" max="1530" width="13" style="19" customWidth="1"/>
    <col min="1531" max="1531" width="29.33203125" style="19" customWidth="1"/>
    <col min="1532" max="1534" width="9.109375" style="19"/>
    <col min="1535" max="1535" width="14.6640625" style="19" customWidth="1"/>
    <col min="1536" max="1536" width="13.44140625" style="19" customWidth="1"/>
    <col min="1537" max="1537" width="12.6640625" style="19" customWidth="1"/>
    <col min="1538" max="1538" width="14.109375" style="19" customWidth="1"/>
    <col min="1539" max="1539" width="9.109375" style="19"/>
    <col min="1540" max="1541" width="10.109375" style="19" bestFit="1" customWidth="1"/>
    <col min="1542" max="1543" width="9.33203125" style="19" bestFit="1" customWidth="1"/>
    <col min="1544" max="1550" width="10.109375" style="19" bestFit="1" customWidth="1"/>
    <col min="1551" max="1551" width="9.33203125" style="19" bestFit="1" customWidth="1"/>
    <col min="1552" max="1553" width="10.109375" style="19" bestFit="1" customWidth="1"/>
    <col min="1554" max="1556" width="9.33203125" style="19" bestFit="1" customWidth="1"/>
    <col min="1557" max="1559" width="10.109375" style="19" bestFit="1" customWidth="1"/>
    <col min="1560" max="1560" width="14.109375" style="19" customWidth="1"/>
    <col min="1561" max="1782" width="9.109375" style="19"/>
    <col min="1783" max="1783" width="23.109375" style="19" customWidth="1"/>
    <col min="1784" max="1785" width="9.109375" style="19"/>
    <col min="1786" max="1786" width="13" style="19" customWidth="1"/>
    <col min="1787" max="1787" width="29.33203125" style="19" customWidth="1"/>
    <col min="1788" max="1790" width="9.109375" style="19"/>
    <col min="1791" max="1791" width="14.6640625" style="19" customWidth="1"/>
    <col min="1792" max="1792" width="13.44140625" style="19" customWidth="1"/>
    <col min="1793" max="1793" width="12.6640625" style="19" customWidth="1"/>
    <col min="1794" max="1794" width="14.109375" style="19" customWidth="1"/>
    <col min="1795" max="1795" width="9.109375" style="19"/>
    <col min="1796" max="1797" width="10.109375" style="19" bestFit="1" customWidth="1"/>
    <col min="1798" max="1799" width="9.33203125" style="19" bestFit="1" customWidth="1"/>
    <col min="1800" max="1806" width="10.109375" style="19" bestFit="1" customWidth="1"/>
    <col min="1807" max="1807" width="9.33203125" style="19" bestFit="1" customWidth="1"/>
    <col min="1808" max="1809" width="10.109375" style="19" bestFit="1" customWidth="1"/>
    <col min="1810" max="1812" width="9.33203125" style="19" bestFit="1" customWidth="1"/>
    <col min="1813" max="1815" width="10.109375" style="19" bestFit="1" customWidth="1"/>
    <col min="1816" max="1816" width="14.109375" style="19" customWidth="1"/>
    <col min="1817" max="2038" width="9.109375" style="19"/>
    <col min="2039" max="2039" width="23.109375" style="19" customWidth="1"/>
    <col min="2040" max="2041" width="9.109375" style="19"/>
    <col min="2042" max="2042" width="13" style="19" customWidth="1"/>
    <col min="2043" max="2043" width="29.33203125" style="19" customWidth="1"/>
    <col min="2044" max="2046" width="9.109375" style="19"/>
    <col min="2047" max="2047" width="14.6640625" style="19" customWidth="1"/>
    <col min="2048" max="2048" width="13.44140625" style="19" customWidth="1"/>
    <col min="2049" max="2049" width="12.6640625" style="19" customWidth="1"/>
    <col min="2050" max="2050" width="14.109375" style="19" customWidth="1"/>
    <col min="2051" max="2051" width="9.109375" style="19"/>
    <col min="2052" max="2053" width="10.109375" style="19" bestFit="1" customWidth="1"/>
    <col min="2054" max="2055" width="9.33203125" style="19" bestFit="1" customWidth="1"/>
    <col min="2056" max="2062" width="10.109375" style="19" bestFit="1" customWidth="1"/>
    <col min="2063" max="2063" width="9.33203125" style="19" bestFit="1" customWidth="1"/>
    <col min="2064" max="2065" width="10.109375" style="19" bestFit="1" customWidth="1"/>
    <col min="2066" max="2068" width="9.33203125" style="19" bestFit="1" customWidth="1"/>
    <col min="2069" max="2071" width="10.109375" style="19" bestFit="1" customWidth="1"/>
    <col min="2072" max="2072" width="14.109375" style="19" customWidth="1"/>
    <col min="2073" max="2294" width="9.109375" style="19"/>
    <col min="2295" max="2295" width="23.109375" style="19" customWidth="1"/>
    <col min="2296" max="2297" width="9.109375" style="19"/>
    <col min="2298" max="2298" width="13" style="19" customWidth="1"/>
    <col min="2299" max="2299" width="29.33203125" style="19" customWidth="1"/>
    <col min="2300" max="2302" width="9.109375" style="19"/>
    <col min="2303" max="2303" width="14.6640625" style="19" customWidth="1"/>
    <col min="2304" max="2304" width="13.44140625" style="19" customWidth="1"/>
    <col min="2305" max="2305" width="12.6640625" style="19" customWidth="1"/>
    <col min="2306" max="2306" width="14.109375" style="19" customWidth="1"/>
    <col min="2307" max="2307" width="9.109375" style="19"/>
    <col min="2308" max="2309" width="10.109375" style="19" bestFit="1" customWidth="1"/>
    <col min="2310" max="2311" width="9.33203125" style="19" bestFit="1" customWidth="1"/>
    <col min="2312" max="2318" width="10.109375" style="19" bestFit="1" customWidth="1"/>
    <col min="2319" max="2319" width="9.33203125" style="19" bestFit="1" customWidth="1"/>
    <col min="2320" max="2321" width="10.109375" style="19" bestFit="1" customWidth="1"/>
    <col min="2322" max="2324" width="9.33203125" style="19" bestFit="1" customWidth="1"/>
    <col min="2325" max="2327" width="10.109375" style="19" bestFit="1" customWidth="1"/>
    <col min="2328" max="2328" width="14.109375" style="19" customWidth="1"/>
    <col min="2329" max="2550" width="9.109375" style="19"/>
    <col min="2551" max="2551" width="23.109375" style="19" customWidth="1"/>
    <col min="2552" max="2553" width="9.109375" style="19"/>
    <col min="2554" max="2554" width="13" style="19" customWidth="1"/>
    <col min="2555" max="2555" width="29.33203125" style="19" customWidth="1"/>
    <col min="2556" max="2558" width="9.109375" style="19"/>
    <col min="2559" max="2559" width="14.6640625" style="19" customWidth="1"/>
    <col min="2560" max="2560" width="13.44140625" style="19" customWidth="1"/>
    <col min="2561" max="2561" width="12.6640625" style="19" customWidth="1"/>
    <col min="2562" max="2562" width="14.109375" style="19" customWidth="1"/>
    <col min="2563" max="2563" width="9.109375" style="19"/>
    <col min="2564" max="2565" width="10.109375" style="19" bestFit="1" customWidth="1"/>
    <col min="2566" max="2567" width="9.33203125" style="19" bestFit="1" customWidth="1"/>
    <col min="2568" max="2574" width="10.109375" style="19" bestFit="1" customWidth="1"/>
    <col min="2575" max="2575" width="9.33203125" style="19" bestFit="1" customWidth="1"/>
    <col min="2576" max="2577" width="10.109375" style="19" bestFit="1" customWidth="1"/>
    <col min="2578" max="2580" width="9.33203125" style="19" bestFit="1" customWidth="1"/>
    <col min="2581" max="2583" width="10.109375" style="19" bestFit="1" customWidth="1"/>
    <col min="2584" max="2584" width="14.109375" style="19" customWidth="1"/>
    <col min="2585" max="2806" width="9.109375" style="19"/>
    <col min="2807" max="2807" width="23.109375" style="19" customWidth="1"/>
    <col min="2808" max="2809" width="9.109375" style="19"/>
    <col min="2810" max="2810" width="13" style="19" customWidth="1"/>
    <col min="2811" max="2811" width="29.33203125" style="19" customWidth="1"/>
    <col min="2812" max="2814" width="9.109375" style="19"/>
    <col min="2815" max="2815" width="14.6640625" style="19" customWidth="1"/>
    <col min="2816" max="2816" width="13.44140625" style="19" customWidth="1"/>
    <col min="2817" max="2817" width="12.6640625" style="19" customWidth="1"/>
    <col min="2818" max="2818" width="14.109375" style="19" customWidth="1"/>
    <col min="2819" max="2819" width="9.109375" style="19"/>
    <col min="2820" max="2821" width="10.109375" style="19" bestFit="1" customWidth="1"/>
    <col min="2822" max="2823" width="9.33203125" style="19" bestFit="1" customWidth="1"/>
    <col min="2824" max="2830" width="10.109375" style="19" bestFit="1" customWidth="1"/>
    <col min="2831" max="2831" width="9.33203125" style="19" bestFit="1" customWidth="1"/>
    <col min="2832" max="2833" width="10.109375" style="19" bestFit="1" customWidth="1"/>
    <col min="2834" max="2836" width="9.33203125" style="19" bestFit="1" customWidth="1"/>
    <col min="2837" max="2839" width="10.109375" style="19" bestFit="1" customWidth="1"/>
    <col min="2840" max="2840" width="14.109375" style="19" customWidth="1"/>
    <col min="2841" max="3062" width="9.109375" style="19"/>
    <col min="3063" max="3063" width="23.109375" style="19" customWidth="1"/>
    <col min="3064" max="3065" width="9.109375" style="19"/>
    <col min="3066" max="3066" width="13" style="19" customWidth="1"/>
    <col min="3067" max="3067" width="29.33203125" style="19" customWidth="1"/>
    <col min="3068" max="3070" width="9.109375" style="19"/>
    <col min="3071" max="3071" width="14.6640625" style="19" customWidth="1"/>
    <col min="3072" max="3072" width="13.44140625" style="19" customWidth="1"/>
    <col min="3073" max="3073" width="12.6640625" style="19" customWidth="1"/>
    <col min="3074" max="3074" width="14.109375" style="19" customWidth="1"/>
    <col min="3075" max="3075" width="9.109375" style="19"/>
    <col min="3076" max="3077" width="10.109375" style="19" bestFit="1" customWidth="1"/>
    <col min="3078" max="3079" width="9.33203125" style="19" bestFit="1" customWidth="1"/>
    <col min="3080" max="3086" width="10.109375" style="19" bestFit="1" customWidth="1"/>
    <col min="3087" max="3087" width="9.33203125" style="19" bestFit="1" customWidth="1"/>
    <col min="3088" max="3089" width="10.109375" style="19" bestFit="1" customWidth="1"/>
    <col min="3090" max="3092" width="9.33203125" style="19" bestFit="1" customWidth="1"/>
    <col min="3093" max="3095" width="10.109375" style="19" bestFit="1" customWidth="1"/>
    <col min="3096" max="3096" width="14.109375" style="19" customWidth="1"/>
    <col min="3097" max="3318" width="9.109375" style="19"/>
    <col min="3319" max="3319" width="23.109375" style="19" customWidth="1"/>
    <col min="3320" max="3321" width="9.109375" style="19"/>
    <col min="3322" max="3322" width="13" style="19" customWidth="1"/>
    <col min="3323" max="3323" width="29.33203125" style="19" customWidth="1"/>
    <col min="3324" max="3326" width="9.109375" style="19"/>
    <col min="3327" max="3327" width="14.6640625" style="19" customWidth="1"/>
    <col min="3328" max="3328" width="13.44140625" style="19" customWidth="1"/>
    <col min="3329" max="3329" width="12.6640625" style="19" customWidth="1"/>
    <col min="3330" max="3330" width="14.109375" style="19" customWidth="1"/>
    <col min="3331" max="3331" width="9.109375" style="19"/>
    <col min="3332" max="3333" width="10.109375" style="19" bestFit="1" customWidth="1"/>
    <col min="3334" max="3335" width="9.33203125" style="19" bestFit="1" customWidth="1"/>
    <col min="3336" max="3342" width="10.109375" style="19" bestFit="1" customWidth="1"/>
    <col min="3343" max="3343" width="9.33203125" style="19" bestFit="1" customWidth="1"/>
    <col min="3344" max="3345" width="10.109375" style="19" bestFit="1" customWidth="1"/>
    <col min="3346" max="3348" width="9.33203125" style="19" bestFit="1" customWidth="1"/>
    <col min="3349" max="3351" width="10.109375" style="19" bestFit="1" customWidth="1"/>
    <col min="3352" max="3352" width="14.109375" style="19" customWidth="1"/>
    <col min="3353" max="3574" width="9.109375" style="19"/>
    <col min="3575" max="3575" width="23.109375" style="19" customWidth="1"/>
    <col min="3576" max="3577" width="9.109375" style="19"/>
    <col min="3578" max="3578" width="13" style="19" customWidth="1"/>
    <col min="3579" max="3579" width="29.33203125" style="19" customWidth="1"/>
    <col min="3580" max="3582" width="9.109375" style="19"/>
    <col min="3583" max="3583" width="14.6640625" style="19" customWidth="1"/>
    <col min="3584" max="3584" width="13.44140625" style="19" customWidth="1"/>
    <col min="3585" max="3585" width="12.6640625" style="19" customWidth="1"/>
    <col min="3586" max="3586" width="14.109375" style="19" customWidth="1"/>
    <col min="3587" max="3587" width="9.109375" style="19"/>
    <col min="3588" max="3589" width="10.109375" style="19" bestFit="1" customWidth="1"/>
    <col min="3590" max="3591" width="9.33203125" style="19" bestFit="1" customWidth="1"/>
    <col min="3592" max="3598" width="10.109375" style="19" bestFit="1" customWidth="1"/>
    <col min="3599" max="3599" width="9.33203125" style="19" bestFit="1" customWidth="1"/>
    <col min="3600" max="3601" width="10.109375" style="19" bestFit="1" customWidth="1"/>
    <col min="3602" max="3604" width="9.33203125" style="19" bestFit="1" customWidth="1"/>
    <col min="3605" max="3607" width="10.109375" style="19" bestFit="1" customWidth="1"/>
    <col min="3608" max="3608" width="14.109375" style="19" customWidth="1"/>
    <col min="3609" max="3830" width="9.109375" style="19"/>
    <col min="3831" max="3831" width="23.109375" style="19" customWidth="1"/>
    <col min="3832" max="3833" width="9.109375" style="19"/>
    <col min="3834" max="3834" width="13" style="19" customWidth="1"/>
    <col min="3835" max="3835" width="29.33203125" style="19" customWidth="1"/>
    <col min="3836" max="3838" width="9.109375" style="19"/>
    <col min="3839" max="3839" width="14.6640625" style="19" customWidth="1"/>
    <col min="3840" max="3840" width="13.44140625" style="19" customWidth="1"/>
    <col min="3841" max="3841" width="12.6640625" style="19" customWidth="1"/>
    <col min="3842" max="3842" width="14.109375" style="19" customWidth="1"/>
    <col min="3843" max="3843" width="9.109375" style="19"/>
    <col min="3844" max="3845" width="10.109375" style="19" bestFit="1" customWidth="1"/>
    <col min="3846" max="3847" width="9.33203125" style="19" bestFit="1" customWidth="1"/>
    <col min="3848" max="3854" width="10.109375" style="19" bestFit="1" customWidth="1"/>
    <col min="3855" max="3855" width="9.33203125" style="19" bestFit="1" customWidth="1"/>
    <col min="3856" max="3857" width="10.109375" style="19" bestFit="1" customWidth="1"/>
    <col min="3858" max="3860" width="9.33203125" style="19" bestFit="1" customWidth="1"/>
    <col min="3861" max="3863" width="10.109375" style="19" bestFit="1" customWidth="1"/>
    <col min="3864" max="3864" width="14.109375" style="19" customWidth="1"/>
    <col min="3865" max="4086" width="9.109375" style="19"/>
    <col min="4087" max="4087" width="23.109375" style="19" customWidth="1"/>
    <col min="4088" max="4089" width="9.109375" style="19"/>
    <col min="4090" max="4090" width="13" style="19" customWidth="1"/>
    <col min="4091" max="4091" width="29.33203125" style="19" customWidth="1"/>
    <col min="4092" max="4094" width="9.109375" style="19"/>
    <col min="4095" max="4095" width="14.6640625" style="19" customWidth="1"/>
    <col min="4096" max="4096" width="13.44140625" style="19" customWidth="1"/>
    <col min="4097" max="4097" width="12.6640625" style="19" customWidth="1"/>
    <col min="4098" max="4098" width="14.109375" style="19" customWidth="1"/>
    <col min="4099" max="4099" width="9.109375" style="19"/>
    <col min="4100" max="4101" width="10.109375" style="19" bestFit="1" customWidth="1"/>
    <col min="4102" max="4103" width="9.33203125" style="19" bestFit="1" customWidth="1"/>
    <col min="4104" max="4110" width="10.109375" style="19" bestFit="1" customWidth="1"/>
    <col min="4111" max="4111" width="9.33203125" style="19" bestFit="1" customWidth="1"/>
    <col min="4112" max="4113" width="10.109375" style="19" bestFit="1" customWidth="1"/>
    <col min="4114" max="4116" width="9.33203125" style="19" bestFit="1" customWidth="1"/>
    <col min="4117" max="4119" width="10.109375" style="19" bestFit="1" customWidth="1"/>
    <col min="4120" max="4120" width="14.109375" style="19" customWidth="1"/>
    <col min="4121" max="4342" width="9.109375" style="19"/>
    <col min="4343" max="4343" width="23.109375" style="19" customWidth="1"/>
    <col min="4344" max="4345" width="9.109375" style="19"/>
    <col min="4346" max="4346" width="13" style="19" customWidth="1"/>
    <col min="4347" max="4347" width="29.33203125" style="19" customWidth="1"/>
    <col min="4348" max="4350" width="9.109375" style="19"/>
    <col min="4351" max="4351" width="14.6640625" style="19" customWidth="1"/>
    <col min="4352" max="4352" width="13.44140625" style="19" customWidth="1"/>
    <col min="4353" max="4353" width="12.6640625" style="19" customWidth="1"/>
    <col min="4354" max="4354" width="14.109375" style="19" customWidth="1"/>
    <col min="4355" max="4355" width="9.109375" style="19"/>
    <col min="4356" max="4357" width="10.109375" style="19" bestFit="1" customWidth="1"/>
    <col min="4358" max="4359" width="9.33203125" style="19" bestFit="1" customWidth="1"/>
    <col min="4360" max="4366" width="10.109375" style="19" bestFit="1" customWidth="1"/>
    <col min="4367" max="4367" width="9.33203125" style="19" bestFit="1" customWidth="1"/>
    <col min="4368" max="4369" width="10.109375" style="19" bestFit="1" customWidth="1"/>
    <col min="4370" max="4372" width="9.33203125" style="19" bestFit="1" customWidth="1"/>
    <col min="4373" max="4375" width="10.109375" style="19" bestFit="1" customWidth="1"/>
    <col min="4376" max="4376" width="14.109375" style="19" customWidth="1"/>
    <col min="4377" max="4598" width="9.109375" style="19"/>
    <col min="4599" max="4599" width="23.109375" style="19" customWidth="1"/>
    <col min="4600" max="4601" width="9.109375" style="19"/>
    <col min="4602" max="4602" width="13" style="19" customWidth="1"/>
    <col min="4603" max="4603" width="29.33203125" style="19" customWidth="1"/>
    <col min="4604" max="4606" width="9.109375" style="19"/>
    <col min="4607" max="4607" width="14.6640625" style="19" customWidth="1"/>
    <col min="4608" max="4608" width="13.44140625" style="19" customWidth="1"/>
    <col min="4609" max="4609" width="12.6640625" style="19" customWidth="1"/>
    <col min="4610" max="4610" width="14.109375" style="19" customWidth="1"/>
    <col min="4611" max="4611" width="9.109375" style="19"/>
    <col min="4612" max="4613" width="10.109375" style="19" bestFit="1" customWidth="1"/>
    <col min="4614" max="4615" width="9.33203125" style="19" bestFit="1" customWidth="1"/>
    <col min="4616" max="4622" width="10.109375" style="19" bestFit="1" customWidth="1"/>
    <col min="4623" max="4623" width="9.33203125" style="19" bestFit="1" customWidth="1"/>
    <col min="4624" max="4625" width="10.109375" style="19" bestFit="1" customWidth="1"/>
    <col min="4626" max="4628" width="9.33203125" style="19" bestFit="1" customWidth="1"/>
    <col min="4629" max="4631" width="10.109375" style="19" bestFit="1" customWidth="1"/>
    <col min="4632" max="4632" width="14.109375" style="19" customWidth="1"/>
    <col min="4633" max="4854" width="9.109375" style="19"/>
    <col min="4855" max="4855" width="23.109375" style="19" customWidth="1"/>
    <col min="4856" max="4857" width="9.109375" style="19"/>
    <col min="4858" max="4858" width="13" style="19" customWidth="1"/>
    <col min="4859" max="4859" width="29.33203125" style="19" customWidth="1"/>
    <col min="4860" max="4862" width="9.109375" style="19"/>
    <col min="4863" max="4863" width="14.6640625" style="19" customWidth="1"/>
    <col min="4864" max="4864" width="13.44140625" style="19" customWidth="1"/>
    <col min="4865" max="4865" width="12.6640625" style="19" customWidth="1"/>
    <col min="4866" max="4866" width="14.109375" style="19" customWidth="1"/>
    <col min="4867" max="4867" width="9.109375" style="19"/>
    <col min="4868" max="4869" width="10.109375" style="19" bestFit="1" customWidth="1"/>
    <col min="4870" max="4871" width="9.33203125" style="19" bestFit="1" customWidth="1"/>
    <col min="4872" max="4878" width="10.109375" style="19" bestFit="1" customWidth="1"/>
    <col min="4879" max="4879" width="9.33203125" style="19" bestFit="1" customWidth="1"/>
    <col min="4880" max="4881" width="10.109375" style="19" bestFit="1" customWidth="1"/>
    <col min="4882" max="4884" width="9.33203125" style="19" bestFit="1" customWidth="1"/>
    <col min="4885" max="4887" width="10.109375" style="19" bestFit="1" customWidth="1"/>
    <col min="4888" max="4888" width="14.109375" style="19" customWidth="1"/>
    <col min="4889" max="5110" width="9.109375" style="19"/>
    <col min="5111" max="5111" width="23.109375" style="19" customWidth="1"/>
    <col min="5112" max="5113" width="9.109375" style="19"/>
    <col min="5114" max="5114" width="13" style="19" customWidth="1"/>
    <col min="5115" max="5115" width="29.33203125" style="19" customWidth="1"/>
    <col min="5116" max="5118" width="9.109375" style="19"/>
    <col min="5119" max="5119" width="14.6640625" style="19" customWidth="1"/>
    <col min="5120" max="5120" width="13.44140625" style="19" customWidth="1"/>
    <col min="5121" max="5121" width="12.6640625" style="19" customWidth="1"/>
    <col min="5122" max="5122" width="14.109375" style="19" customWidth="1"/>
    <col min="5123" max="5123" width="9.109375" style="19"/>
    <col min="5124" max="5125" width="10.109375" style="19" bestFit="1" customWidth="1"/>
    <col min="5126" max="5127" width="9.33203125" style="19" bestFit="1" customWidth="1"/>
    <col min="5128" max="5134" width="10.109375" style="19" bestFit="1" customWidth="1"/>
    <col min="5135" max="5135" width="9.33203125" style="19" bestFit="1" customWidth="1"/>
    <col min="5136" max="5137" width="10.109375" style="19" bestFit="1" customWidth="1"/>
    <col min="5138" max="5140" width="9.33203125" style="19" bestFit="1" customWidth="1"/>
    <col min="5141" max="5143" width="10.109375" style="19" bestFit="1" customWidth="1"/>
    <col min="5144" max="5144" width="14.109375" style="19" customWidth="1"/>
    <col min="5145" max="5366" width="9.109375" style="19"/>
    <col min="5367" max="5367" width="23.109375" style="19" customWidth="1"/>
    <col min="5368" max="5369" width="9.109375" style="19"/>
    <col min="5370" max="5370" width="13" style="19" customWidth="1"/>
    <col min="5371" max="5371" width="29.33203125" style="19" customWidth="1"/>
    <col min="5372" max="5374" width="9.109375" style="19"/>
    <col min="5375" max="5375" width="14.6640625" style="19" customWidth="1"/>
    <col min="5376" max="5376" width="13.44140625" style="19" customWidth="1"/>
    <col min="5377" max="5377" width="12.6640625" style="19" customWidth="1"/>
    <col min="5378" max="5378" width="14.109375" style="19" customWidth="1"/>
    <col min="5379" max="5379" width="9.109375" style="19"/>
    <col min="5380" max="5381" width="10.109375" style="19" bestFit="1" customWidth="1"/>
    <col min="5382" max="5383" width="9.33203125" style="19" bestFit="1" customWidth="1"/>
    <col min="5384" max="5390" width="10.109375" style="19" bestFit="1" customWidth="1"/>
    <col min="5391" max="5391" width="9.33203125" style="19" bestFit="1" customWidth="1"/>
    <col min="5392" max="5393" width="10.109375" style="19" bestFit="1" customWidth="1"/>
    <col min="5394" max="5396" width="9.33203125" style="19" bestFit="1" customWidth="1"/>
    <col min="5397" max="5399" width="10.109375" style="19" bestFit="1" customWidth="1"/>
    <col min="5400" max="5400" width="14.109375" style="19" customWidth="1"/>
    <col min="5401" max="5622" width="9.109375" style="19"/>
    <col min="5623" max="5623" width="23.109375" style="19" customWidth="1"/>
    <col min="5624" max="5625" width="9.109375" style="19"/>
    <col min="5626" max="5626" width="13" style="19" customWidth="1"/>
    <col min="5627" max="5627" width="29.33203125" style="19" customWidth="1"/>
    <col min="5628" max="5630" width="9.109375" style="19"/>
    <col min="5631" max="5631" width="14.6640625" style="19" customWidth="1"/>
    <col min="5632" max="5632" width="13.44140625" style="19" customWidth="1"/>
    <col min="5633" max="5633" width="12.6640625" style="19" customWidth="1"/>
    <col min="5634" max="5634" width="14.109375" style="19" customWidth="1"/>
    <col min="5635" max="5635" width="9.109375" style="19"/>
    <col min="5636" max="5637" width="10.109375" style="19" bestFit="1" customWidth="1"/>
    <col min="5638" max="5639" width="9.33203125" style="19" bestFit="1" customWidth="1"/>
    <col min="5640" max="5646" width="10.109375" style="19" bestFit="1" customWidth="1"/>
    <col min="5647" max="5647" width="9.33203125" style="19" bestFit="1" customWidth="1"/>
    <col min="5648" max="5649" width="10.109375" style="19" bestFit="1" customWidth="1"/>
    <col min="5650" max="5652" width="9.33203125" style="19" bestFit="1" customWidth="1"/>
    <col min="5653" max="5655" width="10.109375" style="19" bestFit="1" customWidth="1"/>
    <col min="5656" max="5656" width="14.109375" style="19" customWidth="1"/>
    <col min="5657" max="5878" width="9.109375" style="19"/>
    <col min="5879" max="5879" width="23.109375" style="19" customWidth="1"/>
    <col min="5880" max="5881" width="9.109375" style="19"/>
    <col min="5882" max="5882" width="13" style="19" customWidth="1"/>
    <col min="5883" max="5883" width="29.33203125" style="19" customWidth="1"/>
    <col min="5884" max="5886" width="9.109375" style="19"/>
    <col min="5887" max="5887" width="14.6640625" style="19" customWidth="1"/>
    <col min="5888" max="5888" width="13.44140625" style="19" customWidth="1"/>
    <col min="5889" max="5889" width="12.6640625" style="19" customWidth="1"/>
    <col min="5890" max="5890" width="14.109375" style="19" customWidth="1"/>
    <col min="5891" max="5891" width="9.109375" style="19"/>
    <col min="5892" max="5893" width="10.109375" style="19" bestFit="1" customWidth="1"/>
    <col min="5894" max="5895" width="9.33203125" style="19" bestFit="1" customWidth="1"/>
    <col min="5896" max="5902" width="10.109375" style="19" bestFit="1" customWidth="1"/>
    <col min="5903" max="5903" width="9.33203125" style="19" bestFit="1" customWidth="1"/>
    <col min="5904" max="5905" width="10.109375" style="19" bestFit="1" customWidth="1"/>
    <col min="5906" max="5908" width="9.33203125" style="19" bestFit="1" customWidth="1"/>
    <col min="5909" max="5911" width="10.109375" style="19" bestFit="1" customWidth="1"/>
    <col min="5912" max="5912" width="14.109375" style="19" customWidth="1"/>
    <col min="5913" max="6134" width="9.109375" style="19"/>
    <col min="6135" max="6135" width="23.109375" style="19" customWidth="1"/>
    <col min="6136" max="6137" width="9.109375" style="19"/>
    <col min="6138" max="6138" width="13" style="19" customWidth="1"/>
    <col min="6139" max="6139" width="29.33203125" style="19" customWidth="1"/>
    <col min="6140" max="6142" width="9.109375" style="19"/>
    <col min="6143" max="6143" width="14.6640625" style="19" customWidth="1"/>
    <col min="6144" max="6144" width="13.44140625" style="19" customWidth="1"/>
    <col min="6145" max="6145" width="12.6640625" style="19" customWidth="1"/>
    <col min="6146" max="6146" width="14.109375" style="19" customWidth="1"/>
    <col min="6147" max="6147" width="9.109375" style="19"/>
    <col min="6148" max="6149" width="10.109375" style="19" bestFit="1" customWidth="1"/>
    <col min="6150" max="6151" width="9.33203125" style="19" bestFit="1" customWidth="1"/>
    <col min="6152" max="6158" width="10.109375" style="19" bestFit="1" customWidth="1"/>
    <col min="6159" max="6159" width="9.33203125" style="19" bestFit="1" customWidth="1"/>
    <col min="6160" max="6161" width="10.109375" style="19" bestFit="1" customWidth="1"/>
    <col min="6162" max="6164" width="9.33203125" style="19" bestFit="1" customWidth="1"/>
    <col min="6165" max="6167" width="10.109375" style="19" bestFit="1" customWidth="1"/>
    <col min="6168" max="6168" width="14.109375" style="19" customWidth="1"/>
    <col min="6169" max="6390" width="9.109375" style="19"/>
    <col min="6391" max="6391" width="23.109375" style="19" customWidth="1"/>
    <col min="6392" max="6393" width="9.109375" style="19"/>
    <col min="6394" max="6394" width="13" style="19" customWidth="1"/>
    <col min="6395" max="6395" width="29.33203125" style="19" customWidth="1"/>
    <col min="6396" max="6398" width="9.109375" style="19"/>
    <col min="6399" max="6399" width="14.6640625" style="19" customWidth="1"/>
    <col min="6400" max="6400" width="13.44140625" style="19" customWidth="1"/>
    <col min="6401" max="6401" width="12.6640625" style="19" customWidth="1"/>
    <col min="6402" max="6402" width="14.109375" style="19" customWidth="1"/>
    <col min="6403" max="6403" width="9.109375" style="19"/>
    <col min="6404" max="6405" width="10.109375" style="19" bestFit="1" customWidth="1"/>
    <col min="6406" max="6407" width="9.33203125" style="19" bestFit="1" customWidth="1"/>
    <col min="6408" max="6414" width="10.109375" style="19" bestFit="1" customWidth="1"/>
    <col min="6415" max="6415" width="9.33203125" style="19" bestFit="1" customWidth="1"/>
    <col min="6416" max="6417" width="10.109375" style="19" bestFit="1" customWidth="1"/>
    <col min="6418" max="6420" width="9.33203125" style="19" bestFit="1" customWidth="1"/>
    <col min="6421" max="6423" width="10.109375" style="19" bestFit="1" customWidth="1"/>
    <col min="6424" max="6424" width="14.109375" style="19" customWidth="1"/>
    <col min="6425" max="6646" width="9.109375" style="19"/>
    <col min="6647" max="6647" width="23.109375" style="19" customWidth="1"/>
    <col min="6648" max="6649" width="9.109375" style="19"/>
    <col min="6650" max="6650" width="13" style="19" customWidth="1"/>
    <col min="6651" max="6651" width="29.33203125" style="19" customWidth="1"/>
    <col min="6652" max="6654" width="9.109375" style="19"/>
    <col min="6655" max="6655" width="14.6640625" style="19" customWidth="1"/>
    <col min="6656" max="6656" width="13.44140625" style="19" customWidth="1"/>
    <col min="6657" max="6657" width="12.6640625" style="19" customWidth="1"/>
    <col min="6658" max="6658" width="14.109375" style="19" customWidth="1"/>
    <col min="6659" max="6659" width="9.109375" style="19"/>
    <col min="6660" max="6661" width="10.109375" style="19" bestFit="1" customWidth="1"/>
    <col min="6662" max="6663" width="9.33203125" style="19" bestFit="1" customWidth="1"/>
    <col min="6664" max="6670" width="10.109375" style="19" bestFit="1" customWidth="1"/>
    <col min="6671" max="6671" width="9.33203125" style="19" bestFit="1" customWidth="1"/>
    <col min="6672" max="6673" width="10.109375" style="19" bestFit="1" customWidth="1"/>
    <col min="6674" max="6676" width="9.33203125" style="19" bestFit="1" customWidth="1"/>
    <col min="6677" max="6679" width="10.109375" style="19" bestFit="1" customWidth="1"/>
    <col min="6680" max="6680" width="14.109375" style="19" customWidth="1"/>
    <col min="6681" max="6902" width="9.109375" style="19"/>
    <col min="6903" max="6903" width="23.109375" style="19" customWidth="1"/>
    <col min="6904" max="6905" width="9.109375" style="19"/>
    <col min="6906" max="6906" width="13" style="19" customWidth="1"/>
    <col min="6907" max="6907" width="29.33203125" style="19" customWidth="1"/>
    <col min="6908" max="6910" width="9.109375" style="19"/>
    <col min="6911" max="6911" width="14.6640625" style="19" customWidth="1"/>
    <col min="6912" max="6912" width="13.44140625" style="19" customWidth="1"/>
    <col min="6913" max="6913" width="12.6640625" style="19" customWidth="1"/>
    <col min="6914" max="6914" width="14.109375" style="19" customWidth="1"/>
    <col min="6915" max="6915" width="9.109375" style="19"/>
    <col min="6916" max="6917" width="10.109375" style="19" bestFit="1" customWidth="1"/>
    <col min="6918" max="6919" width="9.33203125" style="19" bestFit="1" customWidth="1"/>
    <col min="6920" max="6926" width="10.109375" style="19" bestFit="1" customWidth="1"/>
    <col min="6927" max="6927" width="9.33203125" style="19" bestFit="1" customWidth="1"/>
    <col min="6928" max="6929" width="10.109375" style="19" bestFit="1" customWidth="1"/>
    <col min="6930" max="6932" width="9.33203125" style="19" bestFit="1" customWidth="1"/>
    <col min="6933" max="6935" width="10.109375" style="19" bestFit="1" customWidth="1"/>
    <col min="6936" max="6936" width="14.109375" style="19" customWidth="1"/>
    <col min="6937" max="7158" width="9.109375" style="19"/>
    <col min="7159" max="7159" width="23.109375" style="19" customWidth="1"/>
    <col min="7160" max="7161" width="9.109375" style="19"/>
    <col min="7162" max="7162" width="13" style="19" customWidth="1"/>
    <col min="7163" max="7163" width="29.33203125" style="19" customWidth="1"/>
    <col min="7164" max="7166" width="9.109375" style="19"/>
    <col min="7167" max="7167" width="14.6640625" style="19" customWidth="1"/>
    <col min="7168" max="7168" width="13.44140625" style="19" customWidth="1"/>
    <col min="7169" max="7169" width="12.6640625" style="19" customWidth="1"/>
    <col min="7170" max="7170" width="14.109375" style="19" customWidth="1"/>
    <col min="7171" max="7171" width="9.109375" style="19"/>
    <col min="7172" max="7173" width="10.109375" style="19" bestFit="1" customWidth="1"/>
    <col min="7174" max="7175" width="9.33203125" style="19" bestFit="1" customWidth="1"/>
    <col min="7176" max="7182" width="10.109375" style="19" bestFit="1" customWidth="1"/>
    <col min="7183" max="7183" width="9.33203125" style="19" bestFit="1" customWidth="1"/>
    <col min="7184" max="7185" width="10.109375" style="19" bestFit="1" customWidth="1"/>
    <col min="7186" max="7188" width="9.33203125" style="19" bestFit="1" customWidth="1"/>
    <col min="7189" max="7191" width="10.109375" style="19" bestFit="1" customWidth="1"/>
    <col min="7192" max="7192" width="14.109375" style="19" customWidth="1"/>
    <col min="7193" max="7414" width="9.109375" style="19"/>
    <col min="7415" max="7415" width="23.109375" style="19" customWidth="1"/>
    <col min="7416" max="7417" width="9.109375" style="19"/>
    <col min="7418" max="7418" width="13" style="19" customWidth="1"/>
    <col min="7419" max="7419" width="29.33203125" style="19" customWidth="1"/>
    <col min="7420" max="7422" width="9.109375" style="19"/>
    <col min="7423" max="7423" width="14.6640625" style="19" customWidth="1"/>
    <col min="7424" max="7424" width="13.44140625" style="19" customWidth="1"/>
    <col min="7425" max="7425" width="12.6640625" style="19" customWidth="1"/>
    <col min="7426" max="7426" width="14.109375" style="19" customWidth="1"/>
    <col min="7427" max="7427" width="9.109375" style="19"/>
    <col min="7428" max="7429" width="10.109375" style="19" bestFit="1" customWidth="1"/>
    <col min="7430" max="7431" width="9.33203125" style="19" bestFit="1" customWidth="1"/>
    <col min="7432" max="7438" width="10.109375" style="19" bestFit="1" customWidth="1"/>
    <col min="7439" max="7439" width="9.33203125" style="19" bestFit="1" customWidth="1"/>
    <col min="7440" max="7441" width="10.109375" style="19" bestFit="1" customWidth="1"/>
    <col min="7442" max="7444" width="9.33203125" style="19" bestFit="1" customWidth="1"/>
    <col min="7445" max="7447" width="10.109375" style="19" bestFit="1" customWidth="1"/>
    <col min="7448" max="7448" width="14.109375" style="19" customWidth="1"/>
    <col min="7449" max="7670" width="9.109375" style="19"/>
    <col min="7671" max="7671" width="23.109375" style="19" customWidth="1"/>
    <col min="7672" max="7673" width="9.109375" style="19"/>
    <col min="7674" max="7674" width="13" style="19" customWidth="1"/>
    <col min="7675" max="7675" width="29.33203125" style="19" customWidth="1"/>
    <col min="7676" max="7678" width="9.109375" style="19"/>
    <col min="7679" max="7679" width="14.6640625" style="19" customWidth="1"/>
    <col min="7680" max="7680" width="13.44140625" style="19" customWidth="1"/>
    <col min="7681" max="7681" width="12.6640625" style="19" customWidth="1"/>
    <col min="7682" max="7682" width="14.109375" style="19" customWidth="1"/>
    <col min="7683" max="7683" width="9.109375" style="19"/>
    <col min="7684" max="7685" width="10.109375" style="19" bestFit="1" customWidth="1"/>
    <col min="7686" max="7687" width="9.33203125" style="19" bestFit="1" customWidth="1"/>
    <col min="7688" max="7694" width="10.109375" style="19" bestFit="1" customWidth="1"/>
    <col min="7695" max="7695" width="9.33203125" style="19" bestFit="1" customWidth="1"/>
    <col min="7696" max="7697" width="10.109375" style="19" bestFit="1" customWidth="1"/>
    <col min="7698" max="7700" width="9.33203125" style="19" bestFit="1" customWidth="1"/>
    <col min="7701" max="7703" width="10.109375" style="19" bestFit="1" customWidth="1"/>
    <col min="7704" max="7704" width="14.109375" style="19" customWidth="1"/>
    <col min="7705" max="7926" width="9.109375" style="19"/>
    <col min="7927" max="7927" width="23.109375" style="19" customWidth="1"/>
    <col min="7928" max="7929" width="9.109375" style="19"/>
    <col min="7930" max="7930" width="13" style="19" customWidth="1"/>
    <col min="7931" max="7931" width="29.33203125" style="19" customWidth="1"/>
    <col min="7932" max="7934" width="9.109375" style="19"/>
    <col min="7935" max="7935" width="14.6640625" style="19" customWidth="1"/>
    <col min="7936" max="7936" width="13.44140625" style="19" customWidth="1"/>
    <col min="7937" max="7937" width="12.6640625" style="19" customWidth="1"/>
    <col min="7938" max="7938" width="14.109375" style="19" customWidth="1"/>
    <col min="7939" max="7939" width="9.109375" style="19"/>
    <col min="7940" max="7941" width="10.109375" style="19" bestFit="1" customWidth="1"/>
    <col min="7942" max="7943" width="9.33203125" style="19" bestFit="1" customWidth="1"/>
    <col min="7944" max="7950" width="10.109375" style="19" bestFit="1" customWidth="1"/>
    <col min="7951" max="7951" width="9.33203125" style="19" bestFit="1" customWidth="1"/>
    <col min="7952" max="7953" width="10.109375" style="19" bestFit="1" customWidth="1"/>
    <col min="7954" max="7956" width="9.33203125" style="19" bestFit="1" customWidth="1"/>
    <col min="7957" max="7959" width="10.109375" style="19" bestFit="1" customWidth="1"/>
    <col min="7960" max="7960" width="14.109375" style="19" customWidth="1"/>
    <col min="7961" max="8182" width="9.109375" style="19"/>
    <col min="8183" max="8183" width="23.109375" style="19" customWidth="1"/>
    <col min="8184" max="8185" width="9.109375" style="19"/>
    <col min="8186" max="8186" width="13" style="19" customWidth="1"/>
    <col min="8187" max="8187" width="29.33203125" style="19" customWidth="1"/>
    <col min="8188" max="8190" width="9.109375" style="19"/>
    <col min="8191" max="8191" width="14.6640625" style="19" customWidth="1"/>
    <col min="8192" max="8192" width="13.44140625" style="19" customWidth="1"/>
    <col min="8193" max="8193" width="12.6640625" style="19" customWidth="1"/>
    <col min="8194" max="8194" width="14.109375" style="19" customWidth="1"/>
    <col min="8195" max="8195" width="9.109375" style="19"/>
    <col min="8196" max="8197" width="10.109375" style="19" bestFit="1" customWidth="1"/>
    <col min="8198" max="8199" width="9.33203125" style="19" bestFit="1" customWidth="1"/>
    <col min="8200" max="8206" width="10.109375" style="19" bestFit="1" customWidth="1"/>
    <col min="8207" max="8207" width="9.33203125" style="19" bestFit="1" customWidth="1"/>
    <col min="8208" max="8209" width="10.109375" style="19" bestFit="1" customWidth="1"/>
    <col min="8210" max="8212" width="9.33203125" style="19" bestFit="1" customWidth="1"/>
    <col min="8213" max="8215" width="10.109375" style="19" bestFit="1" customWidth="1"/>
    <col min="8216" max="8216" width="14.109375" style="19" customWidth="1"/>
    <col min="8217" max="8438" width="9.109375" style="19"/>
    <col min="8439" max="8439" width="23.109375" style="19" customWidth="1"/>
    <col min="8440" max="8441" width="9.109375" style="19"/>
    <col min="8442" max="8442" width="13" style="19" customWidth="1"/>
    <col min="8443" max="8443" width="29.33203125" style="19" customWidth="1"/>
    <col min="8444" max="8446" width="9.109375" style="19"/>
    <col min="8447" max="8447" width="14.6640625" style="19" customWidth="1"/>
    <col min="8448" max="8448" width="13.44140625" style="19" customWidth="1"/>
    <col min="8449" max="8449" width="12.6640625" style="19" customWidth="1"/>
    <col min="8450" max="8450" width="14.109375" style="19" customWidth="1"/>
    <col min="8451" max="8451" width="9.109375" style="19"/>
    <col min="8452" max="8453" width="10.109375" style="19" bestFit="1" customWidth="1"/>
    <col min="8454" max="8455" width="9.33203125" style="19" bestFit="1" customWidth="1"/>
    <col min="8456" max="8462" width="10.109375" style="19" bestFit="1" customWidth="1"/>
    <col min="8463" max="8463" width="9.33203125" style="19" bestFit="1" customWidth="1"/>
    <col min="8464" max="8465" width="10.109375" style="19" bestFit="1" customWidth="1"/>
    <col min="8466" max="8468" width="9.33203125" style="19" bestFit="1" customWidth="1"/>
    <col min="8469" max="8471" width="10.109375" style="19" bestFit="1" customWidth="1"/>
    <col min="8472" max="8472" width="14.109375" style="19" customWidth="1"/>
    <col min="8473" max="8694" width="9.109375" style="19"/>
    <col min="8695" max="8695" width="23.109375" style="19" customWidth="1"/>
    <col min="8696" max="8697" width="9.109375" style="19"/>
    <col min="8698" max="8698" width="13" style="19" customWidth="1"/>
    <col min="8699" max="8699" width="29.33203125" style="19" customWidth="1"/>
    <col min="8700" max="8702" width="9.109375" style="19"/>
    <col min="8703" max="8703" width="14.6640625" style="19" customWidth="1"/>
    <col min="8704" max="8704" width="13.44140625" style="19" customWidth="1"/>
    <col min="8705" max="8705" width="12.6640625" style="19" customWidth="1"/>
    <col min="8706" max="8706" width="14.109375" style="19" customWidth="1"/>
    <col min="8707" max="8707" width="9.109375" style="19"/>
    <col min="8708" max="8709" width="10.109375" style="19" bestFit="1" customWidth="1"/>
    <col min="8710" max="8711" width="9.33203125" style="19" bestFit="1" customWidth="1"/>
    <col min="8712" max="8718" width="10.109375" style="19" bestFit="1" customWidth="1"/>
    <col min="8719" max="8719" width="9.33203125" style="19" bestFit="1" customWidth="1"/>
    <col min="8720" max="8721" width="10.109375" style="19" bestFit="1" customWidth="1"/>
    <col min="8722" max="8724" width="9.33203125" style="19" bestFit="1" customWidth="1"/>
    <col min="8725" max="8727" width="10.109375" style="19" bestFit="1" customWidth="1"/>
    <col min="8728" max="8728" width="14.109375" style="19" customWidth="1"/>
    <col min="8729" max="8950" width="9.109375" style="19"/>
    <col min="8951" max="8951" width="23.109375" style="19" customWidth="1"/>
    <col min="8952" max="8953" width="9.109375" style="19"/>
    <col min="8954" max="8954" width="13" style="19" customWidth="1"/>
    <col min="8955" max="8955" width="29.33203125" style="19" customWidth="1"/>
    <col min="8956" max="8958" width="9.109375" style="19"/>
    <col min="8959" max="8959" width="14.6640625" style="19" customWidth="1"/>
    <col min="8960" max="8960" width="13.44140625" style="19" customWidth="1"/>
    <col min="8961" max="8961" width="12.6640625" style="19" customWidth="1"/>
    <col min="8962" max="8962" width="14.109375" style="19" customWidth="1"/>
    <col min="8963" max="8963" width="9.109375" style="19"/>
    <col min="8964" max="8965" width="10.109375" style="19" bestFit="1" customWidth="1"/>
    <col min="8966" max="8967" width="9.33203125" style="19" bestFit="1" customWidth="1"/>
    <col min="8968" max="8974" width="10.109375" style="19" bestFit="1" customWidth="1"/>
    <col min="8975" max="8975" width="9.33203125" style="19" bestFit="1" customWidth="1"/>
    <col min="8976" max="8977" width="10.109375" style="19" bestFit="1" customWidth="1"/>
    <col min="8978" max="8980" width="9.33203125" style="19" bestFit="1" customWidth="1"/>
    <col min="8981" max="8983" width="10.109375" style="19" bestFit="1" customWidth="1"/>
    <col min="8984" max="8984" width="14.109375" style="19" customWidth="1"/>
    <col min="8985" max="9206" width="9.109375" style="19"/>
    <col min="9207" max="9207" width="23.109375" style="19" customWidth="1"/>
    <col min="9208" max="9209" width="9.109375" style="19"/>
    <col min="9210" max="9210" width="13" style="19" customWidth="1"/>
    <col min="9211" max="9211" width="29.33203125" style="19" customWidth="1"/>
    <col min="9212" max="9214" width="9.109375" style="19"/>
    <col min="9215" max="9215" width="14.6640625" style="19" customWidth="1"/>
    <col min="9216" max="9216" width="13.44140625" style="19" customWidth="1"/>
    <col min="9217" max="9217" width="12.6640625" style="19" customWidth="1"/>
    <col min="9218" max="9218" width="14.109375" style="19" customWidth="1"/>
    <col min="9219" max="9219" width="9.109375" style="19"/>
    <col min="9220" max="9221" width="10.109375" style="19" bestFit="1" customWidth="1"/>
    <col min="9222" max="9223" width="9.33203125" style="19" bestFit="1" customWidth="1"/>
    <col min="9224" max="9230" width="10.109375" style="19" bestFit="1" customWidth="1"/>
    <col min="9231" max="9231" width="9.33203125" style="19" bestFit="1" customWidth="1"/>
    <col min="9232" max="9233" width="10.109375" style="19" bestFit="1" customWidth="1"/>
    <col min="9234" max="9236" width="9.33203125" style="19" bestFit="1" customWidth="1"/>
    <col min="9237" max="9239" width="10.109375" style="19" bestFit="1" customWidth="1"/>
    <col min="9240" max="9240" width="14.109375" style="19" customWidth="1"/>
    <col min="9241" max="9462" width="9.109375" style="19"/>
    <col min="9463" max="9463" width="23.109375" style="19" customWidth="1"/>
    <col min="9464" max="9465" width="9.109375" style="19"/>
    <col min="9466" max="9466" width="13" style="19" customWidth="1"/>
    <col min="9467" max="9467" width="29.33203125" style="19" customWidth="1"/>
    <col min="9468" max="9470" width="9.109375" style="19"/>
    <col min="9471" max="9471" width="14.6640625" style="19" customWidth="1"/>
    <col min="9472" max="9472" width="13.44140625" style="19" customWidth="1"/>
    <col min="9473" max="9473" width="12.6640625" style="19" customWidth="1"/>
    <col min="9474" max="9474" width="14.109375" style="19" customWidth="1"/>
    <col min="9475" max="9475" width="9.109375" style="19"/>
    <col min="9476" max="9477" width="10.109375" style="19" bestFit="1" customWidth="1"/>
    <col min="9478" max="9479" width="9.33203125" style="19" bestFit="1" customWidth="1"/>
    <col min="9480" max="9486" width="10.109375" style="19" bestFit="1" customWidth="1"/>
    <col min="9487" max="9487" width="9.33203125" style="19" bestFit="1" customWidth="1"/>
    <col min="9488" max="9489" width="10.109375" style="19" bestFit="1" customWidth="1"/>
    <col min="9490" max="9492" width="9.33203125" style="19" bestFit="1" customWidth="1"/>
    <col min="9493" max="9495" width="10.109375" style="19" bestFit="1" customWidth="1"/>
    <col min="9496" max="9496" width="14.109375" style="19" customWidth="1"/>
    <col min="9497" max="9718" width="9.109375" style="19"/>
    <col min="9719" max="9719" width="23.109375" style="19" customWidth="1"/>
    <col min="9720" max="9721" width="9.109375" style="19"/>
    <col min="9722" max="9722" width="13" style="19" customWidth="1"/>
    <col min="9723" max="9723" width="29.33203125" style="19" customWidth="1"/>
    <col min="9724" max="9726" width="9.109375" style="19"/>
    <col min="9727" max="9727" width="14.6640625" style="19" customWidth="1"/>
    <col min="9728" max="9728" width="13.44140625" style="19" customWidth="1"/>
    <col min="9729" max="9729" width="12.6640625" style="19" customWidth="1"/>
    <col min="9730" max="9730" width="14.109375" style="19" customWidth="1"/>
    <col min="9731" max="9731" width="9.109375" style="19"/>
    <col min="9732" max="9733" width="10.109375" style="19" bestFit="1" customWidth="1"/>
    <col min="9734" max="9735" width="9.33203125" style="19" bestFit="1" customWidth="1"/>
    <col min="9736" max="9742" width="10.109375" style="19" bestFit="1" customWidth="1"/>
    <col min="9743" max="9743" width="9.33203125" style="19" bestFit="1" customWidth="1"/>
    <col min="9744" max="9745" width="10.109375" style="19" bestFit="1" customWidth="1"/>
    <col min="9746" max="9748" width="9.33203125" style="19" bestFit="1" customWidth="1"/>
    <col min="9749" max="9751" width="10.109375" style="19" bestFit="1" customWidth="1"/>
    <col min="9752" max="9752" width="14.109375" style="19" customWidth="1"/>
    <col min="9753" max="9974" width="9.109375" style="19"/>
    <col min="9975" max="9975" width="23.109375" style="19" customWidth="1"/>
    <col min="9976" max="9977" width="9.109375" style="19"/>
    <col min="9978" max="9978" width="13" style="19" customWidth="1"/>
    <col min="9979" max="9979" width="29.33203125" style="19" customWidth="1"/>
    <col min="9980" max="9982" width="9.109375" style="19"/>
    <col min="9983" max="9983" width="14.6640625" style="19" customWidth="1"/>
    <col min="9984" max="9984" width="13.44140625" style="19" customWidth="1"/>
    <col min="9985" max="9985" width="12.6640625" style="19" customWidth="1"/>
    <col min="9986" max="9986" width="14.109375" style="19" customWidth="1"/>
    <col min="9987" max="9987" width="9.109375" style="19"/>
    <col min="9988" max="9989" width="10.109375" style="19" bestFit="1" customWidth="1"/>
    <col min="9990" max="9991" width="9.33203125" style="19" bestFit="1" customWidth="1"/>
    <col min="9992" max="9998" width="10.109375" style="19" bestFit="1" customWidth="1"/>
    <col min="9999" max="9999" width="9.33203125" style="19" bestFit="1" customWidth="1"/>
    <col min="10000" max="10001" width="10.109375" style="19" bestFit="1" customWidth="1"/>
    <col min="10002" max="10004" width="9.33203125" style="19" bestFit="1" customWidth="1"/>
    <col min="10005" max="10007" width="10.109375" style="19" bestFit="1" customWidth="1"/>
    <col min="10008" max="10008" width="14.109375" style="19" customWidth="1"/>
    <col min="10009" max="10230" width="9.109375" style="19"/>
    <col min="10231" max="10231" width="23.109375" style="19" customWidth="1"/>
    <col min="10232" max="10233" width="9.109375" style="19"/>
    <col min="10234" max="10234" width="13" style="19" customWidth="1"/>
    <col min="10235" max="10235" width="29.33203125" style="19" customWidth="1"/>
    <col min="10236" max="10238" width="9.109375" style="19"/>
    <col min="10239" max="10239" width="14.6640625" style="19" customWidth="1"/>
    <col min="10240" max="10240" width="13.44140625" style="19" customWidth="1"/>
    <col min="10241" max="10241" width="12.6640625" style="19" customWidth="1"/>
    <col min="10242" max="10242" width="14.109375" style="19" customWidth="1"/>
    <col min="10243" max="10243" width="9.109375" style="19"/>
    <col min="10244" max="10245" width="10.109375" style="19" bestFit="1" customWidth="1"/>
    <col min="10246" max="10247" width="9.33203125" style="19" bestFit="1" customWidth="1"/>
    <col min="10248" max="10254" width="10.109375" style="19" bestFit="1" customWidth="1"/>
    <col min="10255" max="10255" width="9.33203125" style="19" bestFit="1" customWidth="1"/>
    <col min="10256" max="10257" width="10.109375" style="19" bestFit="1" customWidth="1"/>
    <col min="10258" max="10260" width="9.33203125" style="19" bestFit="1" customWidth="1"/>
    <col min="10261" max="10263" width="10.109375" style="19" bestFit="1" customWidth="1"/>
    <col min="10264" max="10264" width="14.109375" style="19" customWidth="1"/>
    <col min="10265" max="10486" width="9.109375" style="19"/>
    <col min="10487" max="10487" width="23.109375" style="19" customWidth="1"/>
    <col min="10488" max="10489" width="9.109375" style="19"/>
    <col min="10490" max="10490" width="13" style="19" customWidth="1"/>
    <col min="10491" max="10491" width="29.33203125" style="19" customWidth="1"/>
    <col min="10492" max="10494" width="9.109375" style="19"/>
    <col min="10495" max="10495" width="14.6640625" style="19" customWidth="1"/>
    <col min="10496" max="10496" width="13.44140625" style="19" customWidth="1"/>
    <col min="10497" max="10497" width="12.6640625" style="19" customWidth="1"/>
    <col min="10498" max="10498" width="14.109375" style="19" customWidth="1"/>
    <col min="10499" max="10499" width="9.109375" style="19"/>
    <col min="10500" max="10501" width="10.109375" style="19" bestFit="1" customWidth="1"/>
    <col min="10502" max="10503" width="9.33203125" style="19" bestFit="1" customWidth="1"/>
    <col min="10504" max="10510" width="10.109375" style="19" bestFit="1" customWidth="1"/>
    <col min="10511" max="10511" width="9.33203125" style="19" bestFit="1" customWidth="1"/>
    <col min="10512" max="10513" width="10.109375" style="19" bestFit="1" customWidth="1"/>
    <col min="10514" max="10516" width="9.33203125" style="19" bestFit="1" customWidth="1"/>
    <col min="10517" max="10519" width="10.109375" style="19" bestFit="1" customWidth="1"/>
    <col min="10520" max="10520" width="14.109375" style="19" customWidth="1"/>
    <col min="10521" max="10742" width="9.109375" style="19"/>
    <col min="10743" max="10743" width="23.109375" style="19" customWidth="1"/>
    <col min="10744" max="10745" width="9.109375" style="19"/>
    <col min="10746" max="10746" width="13" style="19" customWidth="1"/>
    <col min="10747" max="10747" width="29.33203125" style="19" customWidth="1"/>
    <col min="10748" max="10750" width="9.109375" style="19"/>
    <col min="10751" max="10751" width="14.6640625" style="19" customWidth="1"/>
    <col min="10752" max="10752" width="13.44140625" style="19" customWidth="1"/>
    <col min="10753" max="10753" width="12.6640625" style="19" customWidth="1"/>
    <col min="10754" max="10754" width="14.109375" style="19" customWidth="1"/>
    <col min="10755" max="10755" width="9.109375" style="19"/>
    <col min="10756" max="10757" width="10.109375" style="19" bestFit="1" customWidth="1"/>
    <col min="10758" max="10759" width="9.33203125" style="19" bestFit="1" customWidth="1"/>
    <col min="10760" max="10766" width="10.109375" style="19" bestFit="1" customWidth="1"/>
    <col min="10767" max="10767" width="9.33203125" style="19" bestFit="1" customWidth="1"/>
    <col min="10768" max="10769" width="10.109375" style="19" bestFit="1" customWidth="1"/>
    <col min="10770" max="10772" width="9.33203125" style="19" bestFit="1" customWidth="1"/>
    <col min="10773" max="10775" width="10.109375" style="19" bestFit="1" customWidth="1"/>
    <col min="10776" max="10776" width="14.109375" style="19" customWidth="1"/>
    <col min="10777" max="10998" width="9.109375" style="19"/>
    <col min="10999" max="10999" width="23.109375" style="19" customWidth="1"/>
    <col min="11000" max="11001" width="9.109375" style="19"/>
    <col min="11002" max="11002" width="13" style="19" customWidth="1"/>
    <col min="11003" max="11003" width="29.33203125" style="19" customWidth="1"/>
    <col min="11004" max="11006" width="9.109375" style="19"/>
    <col min="11007" max="11007" width="14.6640625" style="19" customWidth="1"/>
    <col min="11008" max="11008" width="13.44140625" style="19" customWidth="1"/>
    <col min="11009" max="11009" width="12.6640625" style="19" customWidth="1"/>
    <col min="11010" max="11010" width="14.109375" style="19" customWidth="1"/>
    <col min="11011" max="11011" width="9.109375" style="19"/>
    <col min="11012" max="11013" width="10.109375" style="19" bestFit="1" customWidth="1"/>
    <col min="11014" max="11015" width="9.33203125" style="19" bestFit="1" customWidth="1"/>
    <col min="11016" max="11022" width="10.109375" style="19" bestFit="1" customWidth="1"/>
    <col min="11023" max="11023" width="9.33203125" style="19" bestFit="1" customWidth="1"/>
    <col min="11024" max="11025" width="10.109375" style="19" bestFit="1" customWidth="1"/>
    <col min="11026" max="11028" width="9.33203125" style="19" bestFit="1" customWidth="1"/>
    <col min="11029" max="11031" width="10.109375" style="19" bestFit="1" customWidth="1"/>
    <col min="11032" max="11032" width="14.109375" style="19" customWidth="1"/>
    <col min="11033" max="11254" width="9.109375" style="19"/>
    <col min="11255" max="11255" width="23.109375" style="19" customWidth="1"/>
    <col min="11256" max="11257" width="9.109375" style="19"/>
    <col min="11258" max="11258" width="13" style="19" customWidth="1"/>
    <col min="11259" max="11259" width="29.33203125" style="19" customWidth="1"/>
    <col min="11260" max="11262" width="9.109375" style="19"/>
    <col min="11263" max="11263" width="14.6640625" style="19" customWidth="1"/>
    <col min="11264" max="11264" width="13.44140625" style="19" customWidth="1"/>
    <col min="11265" max="11265" width="12.6640625" style="19" customWidth="1"/>
    <col min="11266" max="11266" width="14.109375" style="19" customWidth="1"/>
    <col min="11267" max="11267" width="9.109375" style="19"/>
    <col min="11268" max="11269" width="10.109375" style="19" bestFit="1" customWidth="1"/>
    <col min="11270" max="11271" width="9.33203125" style="19" bestFit="1" customWidth="1"/>
    <col min="11272" max="11278" width="10.109375" style="19" bestFit="1" customWidth="1"/>
    <col min="11279" max="11279" width="9.33203125" style="19" bestFit="1" customWidth="1"/>
    <col min="11280" max="11281" width="10.109375" style="19" bestFit="1" customWidth="1"/>
    <col min="11282" max="11284" width="9.33203125" style="19" bestFit="1" customWidth="1"/>
    <col min="11285" max="11287" width="10.109375" style="19" bestFit="1" customWidth="1"/>
    <col min="11288" max="11288" width="14.109375" style="19" customWidth="1"/>
    <col min="11289" max="11510" width="9.109375" style="19"/>
    <col min="11511" max="11511" width="23.109375" style="19" customWidth="1"/>
    <col min="11512" max="11513" width="9.109375" style="19"/>
    <col min="11514" max="11514" width="13" style="19" customWidth="1"/>
    <col min="11515" max="11515" width="29.33203125" style="19" customWidth="1"/>
    <col min="11516" max="11518" width="9.109375" style="19"/>
    <col min="11519" max="11519" width="14.6640625" style="19" customWidth="1"/>
    <col min="11520" max="11520" width="13.44140625" style="19" customWidth="1"/>
    <col min="11521" max="11521" width="12.6640625" style="19" customWidth="1"/>
    <col min="11522" max="11522" width="14.109375" style="19" customWidth="1"/>
    <col min="11523" max="11523" width="9.109375" style="19"/>
    <col min="11524" max="11525" width="10.109375" style="19" bestFit="1" customWidth="1"/>
    <col min="11526" max="11527" width="9.33203125" style="19" bestFit="1" customWidth="1"/>
    <col min="11528" max="11534" width="10.109375" style="19" bestFit="1" customWidth="1"/>
    <col min="11535" max="11535" width="9.33203125" style="19" bestFit="1" customWidth="1"/>
    <col min="11536" max="11537" width="10.109375" style="19" bestFit="1" customWidth="1"/>
    <col min="11538" max="11540" width="9.33203125" style="19" bestFit="1" customWidth="1"/>
    <col min="11541" max="11543" width="10.109375" style="19" bestFit="1" customWidth="1"/>
    <col min="11544" max="11544" width="14.109375" style="19" customWidth="1"/>
    <col min="11545" max="11766" width="9.109375" style="19"/>
    <col min="11767" max="11767" width="23.109375" style="19" customWidth="1"/>
    <col min="11768" max="11769" width="9.109375" style="19"/>
    <col min="11770" max="11770" width="13" style="19" customWidth="1"/>
    <col min="11771" max="11771" width="29.33203125" style="19" customWidth="1"/>
    <col min="11772" max="11774" width="9.109375" style="19"/>
    <col min="11775" max="11775" width="14.6640625" style="19" customWidth="1"/>
    <col min="11776" max="11776" width="13.44140625" style="19" customWidth="1"/>
    <col min="11777" max="11777" width="12.6640625" style="19" customWidth="1"/>
    <col min="11778" max="11778" width="14.109375" style="19" customWidth="1"/>
    <col min="11779" max="11779" width="9.109375" style="19"/>
    <col min="11780" max="11781" width="10.109375" style="19" bestFit="1" customWidth="1"/>
    <col min="11782" max="11783" width="9.33203125" style="19" bestFit="1" customWidth="1"/>
    <col min="11784" max="11790" width="10.109375" style="19" bestFit="1" customWidth="1"/>
    <col min="11791" max="11791" width="9.33203125" style="19" bestFit="1" customWidth="1"/>
    <col min="11792" max="11793" width="10.109375" style="19" bestFit="1" customWidth="1"/>
    <col min="11794" max="11796" width="9.33203125" style="19" bestFit="1" customWidth="1"/>
    <col min="11797" max="11799" width="10.109375" style="19" bestFit="1" customWidth="1"/>
    <col min="11800" max="11800" width="14.109375" style="19" customWidth="1"/>
    <col min="11801" max="12022" width="9.109375" style="19"/>
    <col min="12023" max="12023" width="23.109375" style="19" customWidth="1"/>
    <col min="12024" max="12025" width="9.109375" style="19"/>
    <col min="12026" max="12026" width="13" style="19" customWidth="1"/>
    <col min="12027" max="12027" width="29.33203125" style="19" customWidth="1"/>
    <col min="12028" max="12030" width="9.109375" style="19"/>
    <col min="12031" max="12031" width="14.6640625" style="19" customWidth="1"/>
    <col min="12032" max="12032" width="13.44140625" style="19" customWidth="1"/>
    <col min="12033" max="12033" width="12.6640625" style="19" customWidth="1"/>
    <col min="12034" max="12034" width="14.109375" style="19" customWidth="1"/>
    <col min="12035" max="12035" width="9.109375" style="19"/>
    <col min="12036" max="12037" width="10.109375" style="19" bestFit="1" customWidth="1"/>
    <col min="12038" max="12039" width="9.33203125" style="19" bestFit="1" customWidth="1"/>
    <col min="12040" max="12046" width="10.109375" style="19" bestFit="1" customWidth="1"/>
    <col min="12047" max="12047" width="9.33203125" style="19" bestFit="1" customWidth="1"/>
    <col min="12048" max="12049" width="10.109375" style="19" bestFit="1" customWidth="1"/>
    <col min="12050" max="12052" width="9.33203125" style="19" bestFit="1" customWidth="1"/>
    <col min="12053" max="12055" width="10.109375" style="19" bestFit="1" customWidth="1"/>
    <col min="12056" max="12056" width="14.109375" style="19" customWidth="1"/>
    <col min="12057" max="12278" width="9.109375" style="19"/>
    <col min="12279" max="12279" width="23.109375" style="19" customWidth="1"/>
    <col min="12280" max="12281" width="9.109375" style="19"/>
    <col min="12282" max="12282" width="13" style="19" customWidth="1"/>
    <col min="12283" max="12283" width="29.33203125" style="19" customWidth="1"/>
    <col min="12284" max="12286" width="9.109375" style="19"/>
    <col min="12287" max="12287" width="14.6640625" style="19" customWidth="1"/>
    <col min="12288" max="12288" width="13.44140625" style="19" customWidth="1"/>
    <col min="12289" max="12289" width="12.6640625" style="19" customWidth="1"/>
    <col min="12290" max="12290" width="14.109375" style="19" customWidth="1"/>
    <col min="12291" max="12291" width="9.109375" style="19"/>
    <col min="12292" max="12293" width="10.109375" style="19" bestFit="1" customWidth="1"/>
    <col min="12294" max="12295" width="9.33203125" style="19" bestFit="1" customWidth="1"/>
    <col min="12296" max="12302" width="10.109375" style="19" bestFit="1" customWidth="1"/>
    <col min="12303" max="12303" width="9.33203125" style="19" bestFit="1" customWidth="1"/>
    <col min="12304" max="12305" width="10.109375" style="19" bestFit="1" customWidth="1"/>
    <col min="12306" max="12308" width="9.33203125" style="19" bestFit="1" customWidth="1"/>
    <col min="12309" max="12311" width="10.109375" style="19" bestFit="1" customWidth="1"/>
    <col min="12312" max="12312" width="14.109375" style="19" customWidth="1"/>
    <col min="12313" max="12534" width="9.109375" style="19"/>
    <col min="12535" max="12535" width="23.109375" style="19" customWidth="1"/>
    <col min="12536" max="12537" width="9.109375" style="19"/>
    <col min="12538" max="12538" width="13" style="19" customWidth="1"/>
    <col min="12539" max="12539" width="29.33203125" style="19" customWidth="1"/>
    <col min="12540" max="12542" width="9.109375" style="19"/>
    <col min="12543" max="12543" width="14.6640625" style="19" customWidth="1"/>
    <col min="12544" max="12544" width="13.44140625" style="19" customWidth="1"/>
    <col min="12545" max="12545" width="12.6640625" style="19" customWidth="1"/>
    <col min="12546" max="12546" width="14.109375" style="19" customWidth="1"/>
    <col min="12547" max="12547" width="9.109375" style="19"/>
    <col min="12548" max="12549" width="10.109375" style="19" bestFit="1" customWidth="1"/>
    <col min="12550" max="12551" width="9.33203125" style="19" bestFit="1" customWidth="1"/>
    <col min="12552" max="12558" width="10.109375" style="19" bestFit="1" customWidth="1"/>
    <col min="12559" max="12559" width="9.33203125" style="19" bestFit="1" customWidth="1"/>
    <col min="12560" max="12561" width="10.109375" style="19" bestFit="1" customWidth="1"/>
    <col min="12562" max="12564" width="9.33203125" style="19" bestFit="1" customWidth="1"/>
    <col min="12565" max="12567" width="10.109375" style="19" bestFit="1" customWidth="1"/>
    <col min="12568" max="12568" width="14.109375" style="19" customWidth="1"/>
    <col min="12569" max="12790" width="9.109375" style="19"/>
    <col min="12791" max="12791" width="23.109375" style="19" customWidth="1"/>
    <col min="12792" max="12793" width="9.109375" style="19"/>
    <col min="12794" max="12794" width="13" style="19" customWidth="1"/>
    <col min="12795" max="12795" width="29.33203125" style="19" customWidth="1"/>
    <col min="12796" max="12798" width="9.109375" style="19"/>
    <col min="12799" max="12799" width="14.6640625" style="19" customWidth="1"/>
    <col min="12800" max="12800" width="13.44140625" style="19" customWidth="1"/>
    <col min="12801" max="12801" width="12.6640625" style="19" customWidth="1"/>
    <col min="12802" max="12802" width="14.109375" style="19" customWidth="1"/>
    <col min="12803" max="12803" width="9.109375" style="19"/>
    <col min="12804" max="12805" width="10.109375" style="19" bestFit="1" customWidth="1"/>
    <col min="12806" max="12807" width="9.33203125" style="19" bestFit="1" customWidth="1"/>
    <col min="12808" max="12814" width="10.109375" style="19" bestFit="1" customWidth="1"/>
    <col min="12815" max="12815" width="9.33203125" style="19" bestFit="1" customWidth="1"/>
    <col min="12816" max="12817" width="10.109375" style="19" bestFit="1" customWidth="1"/>
    <col min="12818" max="12820" width="9.33203125" style="19" bestFit="1" customWidth="1"/>
    <col min="12821" max="12823" width="10.109375" style="19" bestFit="1" customWidth="1"/>
    <col min="12824" max="12824" width="14.109375" style="19" customWidth="1"/>
    <col min="12825" max="13046" width="9.109375" style="19"/>
    <col min="13047" max="13047" width="23.109375" style="19" customWidth="1"/>
    <col min="13048" max="13049" width="9.109375" style="19"/>
    <col min="13050" max="13050" width="13" style="19" customWidth="1"/>
    <col min="13051" max="13051" width="29.33203125" style="19" customWidth="1"/>
    <col min="13052" max="13054" width="9.109375" style="19"/>
    <col min="13055" max="13055" width="14.6640625" style="19" customWidth="1"/>
    <col min="13056" max="13056" width="13.44140625" style="19" customWidth="1"/>
    <col min="13057" max="13057" width="12.6640625" style="19" customWidth="1"/>
    <col min="13058" max="13058" width="14.109375" style="19" customWidth="1"/>
    <col min="13059" max="13059" width="9.109375" style="19"/>
    <col min="13060" max="13061" width="10.109375" style="19" bestFit="1" customWidth="1"/>
    <col min="13062" max="13063" width="9.33203125" style="19" bestFit="1" customWidth="1"/>
    <col min="13064" max="13070" width="10.109375" style="19" bestFit="1" customWidth="1"/>
    <col min="13071" max="13071" width="9.33203125" style="19" bestFit="1" customWidth="1"/>
    <col min="13072" max="13073" width="10.109375" style="19" bestFit="1" customWidth="1"/>
    <col min="13074" max="13076" width="9.33203125" style="19" bestFit="1" customWidth="1"/>
    <col min="13077" max="13079" width="10.109375" style="19" bestFit="1" customWidth="1"/>
    <col min="13080" max="13080" width="14.109375" style="19" customWidth="1"/>
    <col min="13081" max="13302" width="9.109375" style="19"/>
    <col min="13303" max="13303" width="23.109375" style="19" customWidth="1"/>
    <col min="13304" max="13305" width="9.109375" style="19"/>
    <col min="13306" max="13306" width="13" style="19" customWidth="1"/>
    <col min="13307" max="13307" width="29.33203125" style="19" customWidth="1"/>
    <col min="13308" max="13310" width="9.109375" style="19"/>
    <col min="13311" max="13311" width="14.6640625" style="19" customWidth="1"/>
    <col min="13312" max="13312" width="13.44140625" style="19" customWidth="1"/>
    <col min="13313" max="13313" width="12.6640625" style="19" customWidth="1"/>
    <col min="13314" max="13314" width="14.109375" style="19" customWidth="1"/>
    <col min="13315" max="13315" width="9.109375" style="19"/>
    <col min="13316" max="13317" width="10.109375" style="19" bestFit="1" customWidth="1"/>
    <col min="13318" max="13319" width="9.33203125" style="19" bestFit="1" customWidth="1"/>
    <col min="13320" max="13326" width="10.109375" style="19" bestFit="1" customWidth="1"/>
    <col min="13327" max="13327" width="9.33203125" style="19" bestFit="1" customWidth="1"/>
    <col min="13328" max="13329" width="10.109375" style="19" bestFit="1" customWidth="1"/>
    <col min="13330" max="13332" width="9.33203125" style="19" bestFit="1" customWidth="1"/>
    <col min="13333" max="13335" width="10.109375" style="19" bestFit="1" customWidth="1"/>
    <col min="13336" max="13336" width="14.109375" style="19" customWidth="1"/>
    <col min="13337" max="13558" width="9.109375" style="19"/>
    <col min="13559" max="13559" width="23.109375" style="19" customWidth="1"/>
    <col min="13560" max="13561" width="9.109375" style="19"/>
    <col min="13562" max="13562" width="13" style="19" customWidth="1"/>
    <col min="13563" max="13563" width="29.33203125" style="19" customWidth="1"/>
    <col min="13564" max="13566" width="9.109375" style="19"/>
    <col min="13567" max="13567" width="14.6640625" style="19" customWidth="1"/>
    <col min="13568" max="13568" width="13.44140625" style="19" customWidth="1"/>
    <col min="13569" max="13569" width="12.6640625" style="19" customWidth="1"/>
    <col min="13570" max="13570" width="14.109375" style="19" customWidth="1"/>
    <col min="13571" max="13571" width="9.109375" style="19"/>
    <col min="13572" max="13573" width="10.109375" style="19" bestFit="1" customWidth="1"/>
    <col min="13574" max="13575" width="9.33203125" style="19" bestFit="1" customWidth="1"/>
    <col min="13576" max="13582" width="10.109375" style="19" bestFit="1" customWidth="1"/>
    <col min="13583" max="13583" width="9.33203125" style="19" bestFit="1" customWidth="1"/>
    <col min="13584" max="13585" width="10.109375" style="19" bestFit="1" customWidth="1"/>
    <col min="13586" max="13588" width="9.33203125" style="19" bestFit="1" customWidth="1"/>
    <col min="13589" max="13591" width="10.109375" style="19" bestFit="1" customWidth="1"/>
    <col min="13592" max="13592" width="14.109375" style="19" customWidth="1"/>
    <col min="13593" max="13814" width="9.109375" style="19"/>
    <col min="13815" max="13815" width="23.109375" style="19" customWidth="1"/>
    <col min="13816" max="13817" width="9.109375" style="19"/>
    <col min="13818" max="13818" width="13" style="19" customWidth="1"/>
    <col min="13819" max="13819" width="29.33203125" style="19" customWidth="1"/>
    <col min="13820" max="13822" width="9.109375" style="19"/>
    <col min="13823" max="13823" width="14.6640625" style="19" customWidth="1"/>
    <col min="13824" max="13824" width="13.44140625" style="19" customWidth="1"/>
    <col min="13825" max="13825" width="12.6640625" style="19" customWidth="1"/>
    <col min="13826" max="13826" width="14.109375" style="19" customWidth="1"/>
    <col min="13827" max="13827" width="9.109375" style="19"/>
    <col min="13828" max="13829" width="10.109375" style="19" bestFit="1" customWidth="1"/>
    <col min="13830" max="13831" width="9.33203125" style="19" bestFit="1" customWidth="1"/>
    <col min="13832" max="13838" width="10.109375" style="19" bestFit="1" customWidth="1"/>
    <col min="13839" max="13839" width="9.33203125" style="19" bestFit="1" customWidth="1"/>
    <col min="13840" max="13841" width="10.109375" style="19" bestFit="1" customWidth="1"/>
    <col min="13842" max="13844" width="9.33203125" style="19" bestFit="1" customWidth="1"/>
    <col min="13845" max="13847" width="10.109375" style="19" bestFit="1" customWidth="1"/>
    <col min="13848" max="13848" width="14.109375" style="19" customWidth="1"/>
    <col min="13849" max="14070" width="9.109375" style="19"/>
    <col min="14071" max="14071" width="23.109375" style="19" customWidth="1"/>
    <col min="14072" max="14073" width="9.109375" style="19"/>
    <col min="14074" max="14074" width="13" style="19" customWidth="1"/>
    <col min="14075" max="14075" width="29.33203125" style="19" customWidth="1"/>
    <col min="14076" max="14078" width="9.109375" style="19"/>
    <col min="14079" max="14079" width="14.6640625" style="19" customWidth="1"/>
    <col min="14080" max="14080" width="13.44140625" style="19" customWidth="1"/>
    <col min="14081" max="14081" width="12.6640625" style="19" customWidth="1"/>
    <col min="14082" max="14082" width="14.109375" style="19" customWidth="1"/>
    <col min="14083" max="14083" width="9.109375" style="19"/>
    <col min="14084" max="14085" width="10.109375" style="19" bestFit="1" customWidth="1"/>
    <col min="14086" max="14087" width="9.33203125" style="19" bestFit="1" customWidth="1"/>
    <col min="14088" max="14094" width="10.109375" style="19" bestFit="1" customWidth="1"/>
    <col min="14095" max="14095" width="9.33203125" style="19" bestFit="1" customWidth="1"/>
    <col min="14096" max="14097" width="10.109375" style="19" bestFit="1" customWidth="1"/>
    <col min="14098" max="14100" width="9.33203125" style="19" bestFit="1" customWidth="1"/>
    <col min="14101" max="14103" width="10.109375" style="19" bestFit="1" customWidth="1"/>
    <col min="14104" max="14104" width="14.109375" style="19" customWidth="1"/>
    <col min="14105" max="14326" width="9.109375" style="19"/>
    <col min="14327" max="14327" width="23.109375" style="19" customWidth="1"/>
    <col min="14328" max="14329" width="9.109375" style="19"/>
    <col min="14330" max="14330" width="13" style="19" customWidth="1"/>
    <col min="14331" max="14331" width="29.33203125" style="19" customWidth="1"/>
    <col min="14332" max="14334" width="9.109375" style="19"/>
    <col min="14335" max="14335" width="14.6640625" style="19" customWidth="1"/>
    <col min="14336" max="14336" width="13.44140625" style="19" customWidth="1"/>
    <col min="14337" max="14337" width="12.6640625" style="19" customWidth="1"/>
    <col min="14338" max="14338" width="14.109375" style="19" customWidth="1"/>
    <col min="14339" max="14339" width="9.109375" style="19"/>
    <col min="14340" max="14341" width="10.109375" style="19" bestFit="1" customWidth="1"/>
    <col min="14342" max="14343" width="9.33203125" style="19" bestFit="1" customWidth="1"/>
    <col min="14344" max="14350" width="10.109375" style="19" bestFit="1" customWidth="1"/>
    <col min="14351" max="14351" width="9.33203125" style="19" bestFit="1" customWidth="1"/>
    <col min="14352" max="14353" width="10.109375" style="19" bestFit="1" customWidth="1"/>
    <col min="14354" max="14356" width="9.33203125" style="19" bestFit="1" customWidth="1"/>
    <col min="14357" max="14359" width="10.109375" style="19" bestFit="1" customWidth="1"/>
    <col min="14360" max="14360" width="14.109375" style="19" customWidth="1"/>
    <col min="14361" max="14582" width="9.109375" style="19"/>
    <col min="14583" max="14583" width="23.109375" style="19" customWidth="1"/>
    <col min="14584" max="14585" width="9.109375" style="19"/>
    <col min="14586" max="14586" width="13" style="19" customWidth="1"/>
    <col min="14587" max="14587" width="29.33203125" style="19" customWidth="1"/>
    <col min="14588" max="14590" width="9.109375" style="19"/>
    <col min="14591" max="14591" width="14.6640625" style="19" customWidth="1"/>
    <col min="14592" max="14592" width="13.44140625" style="19" customWidth="1"/>
    <col min="14593" max="14593" width="12.6640625" style="19" customWidth="1"/>
    <col min="14594" max="14594" width="14.109375" style="19" customWidth="1"/>
    <col min="14595" max="14595" width="9.109375" style="19"/>
    <col min="14596" max="14597" width="10.109375" style="19" bestFit="1" customWidth="1"/>
    <col min="14598" max="14599" width="9.33203125" style="19" bestFit="1" customWidth="1"/>
    <col min="14600" max="14606" width="10.109375" style="19" bestFit="1" customWidth="1"/>
    <col min="14607" max="14607" width="9.33203125" style="19" bestFit="1" customWidth="1"/>
    <col min="14608" max="14609" width="10.109375" style="19" bestFit="1" customWidth="1"/>
    <col min="14610" max="14612" width="9.33203125" style="19" bestFit="1" customWidth="1"/>
    <col min="14613" max="14615" width="10.109375" style="19" bestFit="1" customWidth="1"/>
    <col min="14616" max="14616" width="14.109375" style="19" customWidth="1"/>
    <col min="14617" max="14838" width="9.109375" style="19"/>
    <col min="14839" max="14839" width="23.109375" style="19" customWidth="1"/>
    <col min="14840" max="14841" width="9.109375" style="19"/>
    <col min="14842" max="14842" width="13" style="19" customWidth="1"/>
    <col min="14843" max="14843" width="29.33203125" style="19" customWidth="1"/>
    <col min="14844" max="14846" width="9.109375" style="19"/>
    <col min="14847" max="14847" width="14.6640625" style="19" customWidth="1"/>
    <col min="14848" max="14848" width="13.44140625" style="19" customWidth="1"/>
    <col min="14849" max="14849" width="12.6640625" style="19" customWidth="1"/>
    <col min="14850" max="14850" width="14.109375" style="19" customWidth="1"/>
    <col min="14851" max="14851" width="9.109375" style="19"/>
    <col min="14852" max="14853" width="10.109375" style="19" bestFit="1" customWidth="1"/>
    <col min="14854" max="14855" width="9.33203125" style="19" bestFit="1" customWidth="1"/>
    <col min="14856" max="14862" width="10.109375" style="19" bestFit="1" customWidth="1"/>
    <col min="14863" max="14863" width="9.33203125" style="19" bestFit="1" customWidth="1"/>
    <col min="14864" max="14865" width="10.109375" style="19" bestFit="1" customWidth="1"/>
    <col min="14866" max="14868" width="9.33203125" style="19" bestFit="1" customWidth="1"/>
    <col min="14869" max="14871" width="10.109375" style="19" bestFit="1" customWidth="1"/>
    <col min="14872" max="14872" width="14.109375" style="19" customWidth="1"/>
    <col min="14873" max="15094" width="9.109375" style="19"/>
    <col min="15095" max="15095" width="23.109375" style="19" customWidth="1"/>
    <col min="15096" max="15097" width="9.109375" style="19"/>
    <col min="15098" max="15098" width="13" style="19" customWidth="1"/>
    <col min="15099" max="15099" width="29.33203125" style="19" customWidth="1"/>
    <col min="15100" max="15102" width="9.109375" style="19"/>
    <col min="15103" max="15103" width="14.6640625" style="19" customWidth="1"/>
    <col min="15104" max="15104" width="13.44140625" style="19" customWidth="1"/>
    <col min="15105" max="15105" width="12.6640625" style="19" customWidth="1"/>
    <col min="15106" max="15106" width="14.109375" style="19" customWidth="1"/>
    <col min="15107" max="15107" width="9.109375" style="19"/>
    <col min="15108" max="15109" width="10.109375" style="19" bestFit="1" customWidth="1"/>
    <col min="15110" max="15111" width="9.33203125" style="19" bestFit="1" customWidth="1"/>
    <col min="15112" max="15118" width="10.109375" style="19" bestFit="1" customWidth="1"/>
    <col min="15119" max="15119" width="9.33203125" style="19" bestFit="1" customWidth="1"/>
    <col min="15120" max="15121" width="10.109375" style="19" bestFit="1" customWidth="1"/>
    <col min="15122" max="15124" width="9.33203125" style="19" bestFit="1" customWidth="1"/>
    <col min="15125" max="15127" width="10.109375" style="19" bestFit="1" customWidth="1"/>
    <col min="15128" max="15128" width="14.109375" style="19" customWidth="1"/>
    <col min="15129" max="15350" width="9.109375" style="19"/>
    <col min="15351" max="15351" width="23.109375" style="19" customWidth="1"/>
    <col min="15352" max="15353" width="9.109375" style="19"/>
    <col min="15354" max="15354" width="13" style="19" customWidth="1"/>
    <col min="15355" max="15355" width="29.33203125" style="19" customWidth="1"/>
    <col min="15356" max="15358" width="9.109375" style="19"/>
    <col min="15359" max="15359" width="14.6640625" style="19" customWidth="1"/>
    <col min="15360" max="15360" width="13.44140625" style="19" customWidth="1"/>
    <col min="15361" max="15361" width="12.6640625" style="19" customWidth="1"/>
    <col min="15362" max="15362" width="14.109375" style="19" customWidth="1"/>
    <col min="15363" max="15363" width="9.109375" style="19"/>
    <col min="15364" max="15365" width="10.109375" style="19" bestFit="1" customWidth="1"/>
    <col min="15366" max="15367" width="9.33203125" style="19" bestFit="1" customWidth="1"/>
    <col min="15368" max="15374" width="10.109375" style="19" bestFit="1" customWidth="1"/>
    <col min="15375" max="15375" width="9.33203125" style="19" bestFit="1" customWidth="1"/>
    <col min="15376" max="15377" width="10.109375" style="19" bestFit="1" customWidth="1"/>
    <col min="15378" max="15380" width="9.33203125" style="19" bestFit="1" customWidth="1"/>
    <col min="15381" max="15383" width="10.109375" style="19" bestFit="1" customWidth="1"/>
    <col min="15384" max="15384" width="14.109375" style="19" customWidth="1"/>
    <col min="15385" max="15606" width="9.109375" style="19"/>
    <col min="15607" max="15607" width="23.109375" style="19" customWidth="1"/>
    <col min="15608" max="15609" width="9.109375" style="19"/>
    <col min="15610" max="15610" width="13" style="19" customWidth="1"/>
    <col min="15611" max="15611" width="29.33203125" style="19" customWidth="1"/>
    <col min="15612" max="15614" width="9.109375" style="19"/>
    <col min="15615" max="15615" width="14.6640625" style="19" customWidth="1"/>
    <col min="15616" max="15616" width="13.44140625" style="19" customWidth="1"/>
    <col min="15617" max="15617" width="12.6640625" style="19" customWidth="1"/>
    <col min="15618" max="15618" width="14.109375" style="19" customWidth="1"/>
    <col min="15619" max="15619" width="9.109375" style="19"/>
    <col min="15620" max="15621" width="10.109375" style="19" bestFit="1" customWidth="1"/>
    <col min="15622" max="15623" width="9.33203125" style="19" bestFit="1" customWidth="1"/>
    <col min="15624" max="15630" width="10.109375" style="19" bestFit="1" customWidth="1"/>
    <col min="15631" max="15631" width="9.33203125" style="19" bestFit="1" customWidth="1"/>
    <col min="15632" max="15633" width="10.109375" style="19" bestFit="1" customWidth="1"/>
    <col min="15634" max="15636" width="9.33203125" style="19" bestFit="1" customWidth="1"/>
    <col min="15637" max="15639" width="10.109375" style="19" bestFit="1" customWidth="1"/>
    <col min="15640" max="15640" width="14.109375" style="19" customWidth="1"/>
    <col min="15641" max="15862" width="9.109375" style="19"/>
    <col min="15863" max="15863" width="23.109375" style="19" customWidth="1"/>
    <col min="15864" max="15865" width="9.109375" style="19"/>
    <col min="15866" max="15866" width="13" style="19" customWidth="1"/>
    <col min="15867" max="15867" width="29.33203125" style="19" customWidth="1"/>
    <col min="15868" max="15870" width="9.109375" style="19"/>
    <col min="15871" max="15871" width="14.6640625" style="19" customWidth="1"/>
    <col min="15872" max="15872" width="13.44140625" style="19" customWidth="1"/>
    <col min="15873" max="15873" width="12.6640625" style="19" customWidth="1"/>
    <col min="15874" max="15874" width="14.109375" style="19" customWidth="1"/>
    <col min="15875" max="15875" width="9.109375" style="19"/>
    <col min="15876" max="15877" width="10.109375" style="19" bestFit="1" customWidth="1"/>
    <col min="15878" max="15879" width="9.33203125" style="19" bestFit="1" customWidth="1"/>
    <col min="15880" max="15886" width="10.109375" style="19" bestFit="1" customWidth="1"/>
    <col min="15887" max="15887" width="9.33203125" style="19" bestFit="1" customWidth="1"/>
    <col min="15888" max="15889" width="10.109375" style="19" bestFit="1" customWidth="1"/>
    <col min="15890" max="15892" width="9.33203125" style="19" bestFit="1" customWidth="1"/>
    <col min="15893" max="15895" width="10.109375" style="19" bestFit="1" customWidth="1"/>
    <col min="15896" max="15896" width="14.109375" style="19" customWidth="1"/>
    <col min="15897" max="16118" width="9.109375" style="19"/>
    <col min="16119" max="16119" width="23.109375" style="19" customWidth="1"/>
    <col min="16120" max="16121" width="9.109375" style="19"/>
    <col min="16122" max="16122" width="13" style="19" customWidth="1"/>
    <col min="16123" max="16123" width="29.33203125" style="19" customWidth="1"/>
    <col min="16124" max="16126" width="9.109375" style="19"/>
    <col min="16127" max="16127" width="14.6640625" style="19" customWidth="1"/>
    <col min="16128" max="16128" width="13.44140625" style="19" customWidth="1"/>
    <col min="16129" max="16129" width="12.6640625" style="19" customWidth="1"/>
    <col min="16130" max="16130" width="14.109375" style="19" customWidth="1"/>
    <col min="16131" max="16131" width="9.109375" style="19"/>
    <col min="16132" max="16133" width="10.109375" style="19" bestFit="1" customWidth="1"/>
    <col min="16134" max="16135" width="9.33203125" style="19" bestFit="1" customWidth="1"/>
    <col min="16136" max="16142" width="10.109375" style="19" bestFit="1" customWidth="1"/>
    <col min="16143" max="16143" width="9.33203125" style="19" bestFit="1" customWidth="1"/>
    <col min="16144" max="16145" width="10.109375" style="19" bestFit="1" customWidth="1"/>
    <col min="16146" max="16148" width="9.33203125" style="19" bestFit="1" customWidth="1"/>
    <col min="16149" max="16151" width="10.109375" style="19" bestFit="1" customWidth="1"/>
    <col min="16152" max="16152" width="14.109375" style="19" customWidth="1"/>
    <col min="16153" max="16384" width="9.109375" style="19"/>
  </cols>
  <sheetData>
    <row r="1" spans="1:26" s="2" customFormat="1" ht="66" customHeight="1" thickTop="1" thickBot="1" x14ac:dyDescent="0.35">
      <c r="A1" s="500" t="s">
        <v>273</v>
      </c>
      <c r="B1" s="188" t="s">
        <v>1</v>
      </c>
      <c r="C1" s="188" t="s">
        <v>4</v>
      </c>
      <c r="D1" s="187" t="s">
        <v>0</v>
      </c>
      <c r="E1" s="501" t="s">
        <v>2</v>
      </c>
      <c r="F1" s="189" t="s">
        <v>3</v>
      </c>
      <c r="G1" s="501" t="s">
        <v>162</v>
      </c>
      <c r="H1" s="190" t="s">
        <v>219</v>
      </c>
      <c r="I1" s="502" t="s">
        <v>126</v>
      </c>
      <c r="J1" s="254" t="s">
        <v>7</v>
      </c>
      <c r="K1" s="250" t="s">
        <v>8</v>
      </c>
      <c r="L1" s="254" t="s">
        <v>9</v>
      </c>
      <c r="M1" s="254" t="s">
        <v>10</v>
      </c>
      <c r="N1" s="254" t="s">
        <v>11</v>
      </c>
      <c r="O1" s="254" t="s">
        <v>12</v>
      </c>
      <c r="P1" s="254" t="s">
        <v>13</v>
      </c>
      <c r="Q1" s="829" t="s">
        <v>14</v>
      </c>
      <c r="R1" s="254" t="s">
        <v>15</v>
      </c>
      <c r="S1" s="254" t="s">
        <v>16</v>
      </c>
      <c r="T1" s="254" t="s">
        <v>51</v>
      </c>
      <c r="U1" s="254" t="s">
        <v>17</v>
      </c>
      <c r="V1" s="254" t="s">
        <v>18</v>
      </c>
      <c r="W1" s="254" t="s">
        <v>52</v>
      </c>
      <c r="X1" s="254" t="s">
        <v>19</v>
      </c>
      <c r="Y1" s="254" t="s">
        <v>150</v>
      </c>
      <c r="Z1" s="254" t="s">
        <v>151</v>
      </c>
    </row>
    <row r="2" spans="1:26" s="2" customFormat="1" ht="16.2" thickTop="1" x14ac:dyDescent="0.3">
      <c r="A2" s="36"/>
      <c r="B2" s="37"/>
      <c r="C2" s="39"/>
      <c r="D2" s="504"/>
      <c r="E2" s="37"/>
      <c r="F2" s="38"/>
      <c r="G2" s="503"/>
      <c r="H2" s="40"/>
      <c r="I2" s="41"/>
      <c r="J2" s="41"/>
      <c r="K2" s="505"/>
      <c r="L2" s="506"/>
      <c r="M2" s="437"/>
      <c r="N2" s="437"/>
      <c r="O2" s="507"/>
      <c r="P2" s="123"/>
      <c r="Q2" s="480"/>
      <c r="R2" s="122"/>
      <c r="S2" s="122"/>
      <c r="T2" s="122"/>
      <c r="U2" s="123"/>
      <c r="V2" s="480"/>
      <c r="W2" s="122"/>
      <c r="X2" s="122"/>
      <c r="Y2" s="122"/>
      <c r="Z2" s="123"/>
    </row>
    <row r="3" spans="1:26" s="2" customFormat="1" ht="28.5" customHeight="1" x14ac:dyDescent="0.3">
      <c r="A3" s="83" t="s">
        <v>138</v>
      </c>
      <c r="B3" s="3" t="s">
        <v>6</v>
      </c>
      <c r="C3" s="3">
        <v>124222</v>
      </c>
      <c r="D3" s="10">
        <v>2022</v>
      </c>
      <c r="E3" s="3">
        <v>7</v>
      </c>
      <c r="F3" s="92"/>
      <c r="G3" s="508" t="s">
        <v>456</v>
      </c>
      <c r="H3" s="3" t="s">
        <v>216</v>
      </c>
      <c r="I3" s="5"/>
      <c r="J3" s="104"/>
      <c r="K3" s="104"/>
      <c r="L3" s="381"/>
      <c r="M3" s="684"/>
      <c r="N3" s="684"/>
      <c r="O3" s="509"/>
      <c r="P3" s="124">
        <v>33000</v>
      </c>
      <c r="Q3" s="109"/>
      <c r="R3" s="1"/>
      <c r="S3" s="1"/>
      <c r="T3" s="1"/>
      <c r="U3" s="124"/>
      <c r="V3" s="109"/>
      <c r="W3" s="1">
        <v>400000</v>
      </c>
      <c r="X3" s="1"/>
      <c r="Y3" s="1"/>
      <c r="Z3" s="124"/>
    </row>
    <row r="4" spans="1:26" s="2" customFormat="1" x14ac:dyDescent="0.3">
      <c r="A4" s="83" t="s">
        <v>21</v>
      </c>
      <c r="B4" s="3"/>
      <c r="C4" s="3"/>
      <c r="D4" s="10"/>
      <c r="E4" s="3"/>
      <c r="F4" s="4"/>
      <c r="G4" s="508"/>
      <c r="H4" s="3"/>
      <c r="I4" s="1"/>
      <c r="J4" s="105"/>
      <c r="K4" s="105"/>
      <c r="L4" s="109"/>
      <c r="M4" s="5"/>
      <c r="N4" s="5"/>
      <c r="O4" s="509"/>
      <c r="P4" s="124"/>
      <c r="Q4" s="109"/>
      <c r="R4" s="1"/>
      <c r="S4" s="1"/>
      <c r="T4" s="1"/>
      <c r="U4" s="124"/>
      <c r="V4" s="109"/>
      <c r="W4" s="1"/>
      <c r="X4" s="1"/>
      <c r="Y4" s="1"/>
      <c r="Z4" s="124"/>
    </row>
    <row r="5" spans="1:26" s="2" customFormat="1" ht="29.25" customHeight="1" x14ac:dyDescent="0.3">
      <c r="A5" s="83" t="s">
        <v>139</v>
      </c>
      <c r="B5" s="3" t="s">
        <v>71</v>
      </c>
      <c r="C5" s="3">
        <v>172530</v>
      </c>
      <c r="D5" s="10">
        <v>2020</v>
      </c>
      <c r="E5" s="3">
        <v>7</v>
      </c>
      <c r="F5" s="92" t="s">
        <v>22</v>
      </c>
      <c r="G5" s="508" t="s">
        <v>163</v>
      </c>
      <c r="H5" s="3" t="s">
        <v>217</v>
      </c>
      <c r="I5" s="5"/>
      <c r="J5" s="105">
        <v>26920</v>
      </c>
      <c r="K5" s="106">
        <v>26920</v>
      </c>
      <c r="L5" s="305">
        <v>1920.4</v>
      </c>
      <c r="M5" s="5"/>
      <c r="N5" s="5">
        <v>310000</v>
      </c>
      <c r="O5" s="509"/>
      <c r="P5" s="124"/>
      <c r="Q5" s="109"/>
      <c r="R5" s="1"/>
      <c r="S5" s="1"/>
      <c r="T5" s="1"/>
      <c r="U5" s="124">
        <v>380000</v>
      </c>
      <c r="V5" s="109"/>
      <c r="W5" s="1"/>
      <c r="X5" s="1"/>
      <c r="Y5" s="1"/>
      <c r="Z5" s="124"/>
    </row>
    <row r="6" spans="1:26" s="2" customFormat="1" x14ac:dyDescent="0.3">
      <c r="A6" s="83"/>
      <c r="B6" s="3"/>
      <c r="C6" s="3"/>
      <c r="D6" s="10"/>
      <c r="E6" s="3"/>
      <c r="F6" s="4"/>
      <c r="G6" s="508"/>
      <c r="H6" s="3" t="s">
        <v>218</v>
      </c>
      <c r="I6" s="5"/>
      <c r="J6" s="105">
        <v>1543</v>
      </c>
      <c r="K6" s="106">
        <v>1030</v>
      </c>
      <c r="L6" s="305">
        <v>36.68</v>
      </c>
      <c r="M6" s="5"/>
      <c r="N6" s="5"/>
      <c r="O6" s="509"/>
      <c r="P6" s="124"/>
      <c r="Q6" s="109"/>
      <c r="R6" s="1"/>
      <c r="S6" s="1"/>
      <c r="T6" s="1"/>
      <c r="U6" s="124"/>
      <c r="V6" s="109"/>
      <c r="W6" s="1"/>
      <c r="X6" s="1"/>
      <c r="Y6" s="1"/>
      <c r="Z6" s="124"/>
    </row>
    <row r="7" spans="1:26" s="2" customFormat="1" ht="29.25" customHeight="1" x14ac:dyDescent="0.3">
      <c r="A7" s="83" t="s">
        <v>140</v>
      </c>
      <c r="B7" s="3" t="s">
        <v>7</v>
      </c>
      <c r="C7" s="3">
        <v>132612</v>
      </c>
      <c r="D7" s="10">
        <v>2023</v>
      </c>
      <c r="E7" s="3">
        <v>7</v>
      </c>
      <c r="F7" s="92" t="s">
        <v>441</v>
      </c>
      <c r="G7" s="508" t="s">
        <v>457</v>
      </c>
      <c r="H7" s="3" t="s">
        <v>208</v>
      </c>
      <c r="I7" s="5"/>
      <c r="J7" s="106">
        <v>230338</v>
      </c>
      <c r="K7" s="104"/>
      <c r="L7" s="381"/>
      <c r="M7" s="6"/>
      <c r="N7" s="6"/>
      <c r="O7" s="509"/>
      <c r="P7" s="124"/>
      <c r="Q7" s="109">
        <v>340000</v>
      </c>
      <c r="R7" s="1"/>
      <c r="S7" s="1"/>
      <c r="T7" s="1"/>
      <c r="U7" s="124"/>
      <c r="V7" s="109"/>
      <c r="W7" s="1"/>
      <c r="X7" s="1">
        <v>410000</v>
      </c>
      <c r="Y7" s="1"/>
      <c r="Z7" s="124"/>
    </row>
    <row r="8" spans="1:26" s="2" customFormat="1" x14ac:dyDescent="0.3">
      <c r="A8" s="83" t="s">
        <v>21</v>
      </c>
      <c r="B8" s="3"/>
      <c r="C8" s="3"/>
      <c r="D8" s="10"/>
      <c r="E8" s="3"/>
      <c r="F8" s="4"/>
      <c r="G8" s="508"/>
      <c r="H8" s="3"/>
      <c r="I8" s="1"/>
      <c r="J8" s="105"/>
      <c r="K8" s="105"/>
      <c r="L8" s="109"/>
      <c r="M8" s="1"/>
      <c r="N8" s="1"/>
      <c r="O8" s="509"/>
      <c r="P8" s="124"/>
      <c r="Q8" s="109"/>
      <c r="R8" s="1"/>
      <c r="S8" s="1"/>
      <c r="T8" s="1"/>
      <c r="U8" s="124"/>
      <c r="V8" s="109"/>
      <c r="W8" s="1"/>
      <c r="X8" s="1"/>
      <c r="Y8" s="1"/>
      <c r="Z8" s="124"/>
    </row>
    <row r="9" spans="1:26" s="2" customFormat="1" ht="29.25" customHeight="1" x14ac:dyDescent="0.3">
      <c r="A9" s="84" t="s">
        <v>141</v>
      </c>
      <c r="B9" s="9" t="s">
        <v>39</v>
      </c>
      <c r="C9" s="3">
        <v>133405</v>
      </c>
      <c r="D9" s="8">
        <v>2019</v>
      </c>
      <c r="E9" s="9">
        <v>7</v>
      </c>
      <c r="F9" s="92" t="s">
        <v>20</v>
      </c>
      <c r="G9" s="131" t="s">
        <v>164</v>
      </c>
      <c r="H9" s="3" t="s">
        <v>217</v>
      </c>
      <c r="I9" s="5"/>
      <c r="J9" s="105">
        <v>26500</v>
      </c>
      <c r="K9" s="106">
        <v>24000</v>
      </c>
      <c r="L9" s="305"/>
      <c r="M9" s="5">
        <v>300000</v>
      </c>
      <c r="N9" s="6"/>
      <c r="O9" s="509"/>
      <c r="P9" s="124"/>
      <c r="Q9" s="109"/>
      <c r="R9" s="1"/>
      <c r="S9" s="1"/>
      <c r="T9" s="1">
        <v>370000</v>
      </c>
      <c r="U9" s="124"/>
      <c r="V9" s="109"/>
      <c r="W9" s="1"/>
      <c r="X9" s="1"/>
      <c r="Y9" s="1"/>
      <c r="Z9" s="124"/>
    </row>
    <row r="10" spans="1:26" s="2" customFormat="1" x14ac:dyDescent="0.3">
      <c r="A10" s="85"/>
      <c r="B10" s="9"/>
      <c r="C10" s="3"/>
      <c r="D10" s="8"/>
      <c r="E10" s="9"/>
      <c r="F10" s="4"/>
      <c r="G10" s="132"/>
      <c r="H10" s="3" t="s">
        <v>218</v>
      </c>
      <c r="I10" s="5"/>
      <c r="J10" s="105">
        <v>929</v>
      </c>
      <c r="K10" s="106">
        <v>442</v>
      </c>
      <c r="L10" s="305"/>
      <c r="M10" s="5"/>
      <c r="N10" s="5"/>
      <c r="O10" s="509"/>
      <c r="P10" s="124"/>
      <c r="Q10" s="109"/>
      <c r="R10" s="1"/>
      <c r="S10" s="1"/>
      <c r="T10" s="1"/>
      <c r="U10" s="124"/>
      <c r="V10" s="109"/>
      <c r="W10" s="1"/>
      <c r="X10" s="1"/>
      <c r="Y10" s="1"/>
      <c r="Z10" s="124"/>
    </row>
    <row r="11" spans="1:26" s="2" customFormat="1" ht="29.25" customHeight="1" x14ac:dyDescent="0.3">
      <c r="A11" s="85" t="s">
        <v>278</v>
      </c>
      <c r="B11" s="9" t="s">
        <v>39</v>
      </c>
      <c r="C11" s="3">
        <v>68696</v>
      </c>
      <c r="D11" s="8">
        <v>2019</v>
      </c>
      <c r="E11" s="9">
        <v>7</v>
      </c>
      <c r="F11" s="92" t="s">
        <v>442</v>
      </c>
      <c r="G11" s="132" t="s">
        <v>165</v>
      </c>
      <c r="H11" s="3" t="s">
        <v>205</v>
      </c>
      <c r="I11" s="5"/>
      <c r="J11" s="106"/>
      <c r="K11" s="106"/>
      <c r="L11" s="305"/>
      <c r="M11" s="5">
        <v>97000</v>
      </c>
      <c r="N11" s="5"/>
      <c r="O11" s="509" t="s">
        <v>21</v>
      </c>
      <c r="P11" s="124"/>
      <c r="Q11" s="109"/>
      <c r="R11" s="1"/>
      <c r="S11" s="1"/>
      <c r="T11" s="1">
        <v>135000</v>
      </c>
      <c r="U11" s="124"/>
      <c r="V11" s="109"/>
      <c r="W11" s="1"/>
      <c r="X11" s="1"/>
      <c r="Y11" s="1"/>
      <c r="Z11" s="124"/>
    </row>
    <row r="12" spans="1:26" s="2" customFormat="1" x14ac:dyDescent="0.3">
      <c r="A12" s="85"/>
      <c r="B12" s="9"/>
      <c r="C12" s="3"/>
      <c r="D12" s="8"/>
      <c r="E12" s="9"/>
      <c r="F12" s="4"/>
      <c r="G12" s="132"/>
      <c r="H12" s="3"/>
      <c r="I12" s="5"/>
      <c r="J12" s="106"/>
      <c r="K12" s="106"/>
      <c r="L12" s="305"/>
      <c r="M12" s="5"/>
      <c r="N12" s="5"/>
      <c r="O12" s="509"/>
      <c r="P12" s="124"/>
      <c r="Q12" s="109"/>
      <c r="R12" s="1"/>
      <c r="S12" s="1"/>
      <c r="T12" s="1"/>
      <c r="U12" s="124"/>
      <c r="V12" s="109"/>
      <c r="W12" s="1"/>
      <c r="X12" s="1"/>
      <c r="Y12" s="1"/>
      <c r="Z12" s="124"/>
    </row>
    <row r="13" spans="1:26" s="2" customFormat="1" ht="29.25" customHeight="1" x14ac:dyDescent="0.3">
      <c r="A13" s="83" t="s">
        <v>279</v>
      </c>
      <c r="B13" s="3" t="s">
        <v>28</v>
      </c>
      <c r="C13" s="3">
        <v>46280</v>
      </c>
      <c r="D13" s="10">
        <v>2021</v>
      </c>
      <c r="E13" s="3">
        <v>7</v>
      </c>
      <c r="F13" s="92" t="s">
        <v>443</v>
      </c>
      <c r="G13" s="508" t="s">
        <v>166</v>
      </c>
      <c r="H13" s="3" t="s">
        <v>205</v>
      </c>
      <c r="I13" s="5"/>
      <c r="J13" s="106"/>
      <c r="K13" s="106"/>
      <c r="L13" s="305"/>
      <c r="M13" s="5"/>
      <c r="N13" s="5"/>
      <c r="O13" s="509"/>
      <c r="P13" s="124">
        <v>115000</v>
      </c>
      <c r="Q13" s="109"/>
      <c r="R13" s="1"/>
      <c r="S13" s="1"/>
      <c r="T13" s="1"/>
      <c r="U13" s="124"/>
      <c r="V13" s="109"/>
      <c r="W13" s="1">
        <v>150000</v>
      </c>
      <c r="X13" s="1"/>
      <c r="Y13" s="1"/>
      <c r="Z13" s="124"/>
    </row>
    <row r="14" spans="1:26" s="2" customFormat="1" x14ac:dyDescent="0.3">
      <c r="A14" s="85" t="s">
        <v>21</v>
      </c>
      <c r="B14" s="9"/>
      <c r="C14" s="3"/>
      <c r="D14" s="8"/>
      <c r="E14" s="9"/>
      <c r="F14" s="4"/>
      <c r="G14" s="132"/>
      <c r="H14" s="3"/>
      <c r="I14" s="5"/>
      <c r="J14" s="105"/>
      <c r="K14" s="106"/>
      <c r="L14" s="305"/>
      <c r="M14" s="5"/>
      <c r="N14" s="5"/>
      <c r="O14" s="509"/>
      <c r="P14" s="124"/>
      <c r="Q14" s="109"/>
      <c r="R14" s="1"/>
      <c r="S14" s="1"/>
      <c r="T14" s="1"/>
      <c r="U14" s="124"/>
      <c r="V14" s="109"/>
      <c r="W14" s="1"/>
      <c r="X14" s="1"/>
      <c r="Y14" s="1"/>
      <c r="Z14" s="124"/>
    </row>
    <row r="15" spans="1:26" s="2" customFormat="1" ht="29.25" customHeight="1" x14ac:dyDescent="0.3">
      <c r="A15" s="682" t="s">
        <v>280</v>
      </c>
      <c r="B15" s="3" t="s">
        <v>8</v>
      </c>
      <c r="C15" s="3">
        <v>63490</v>
      </c>
      <c r="D15" s="10">
        <v>2023</v>
      </c>
      <c r="E15" s="3">
        <v>7</v>
      </c>
      <c r="F15" s="92" t="s">
        <v>444</v>
      </c>
      <c r="G15" s="683" t="s">
        <v>458</v>
      </c>
      <c r="H15" s="3" t="s">
        <v>205</v>
      </c>
      <c r="I15" s="5"/>
      <c r="J15" s="105"/>
      <c r="K15" s="106">
        <v>76397</v>
      </c>
      <c r="L15" s="305"/>
      <c r="M15" s="5"/>
      <c r="N15" s="5"/>
      <c r="O15" s="509"/>
      <c r="P15" s="124"/>
      <c r="Q15" s="109"/>
      <c r="R15" s="1">
        <v>125000</v>
      </c>
      <c r="S15" s="1"/>
      <c r="T15" s="1"/>
      <c r="U15" s="124" t="s">
        <v>21</v>
      </c>
      <c r="V15" s="109"/>
      <c r="W15" s="1"/>
      <c r="X15" s="1"/>
      <c r="Y15" s="1">
        <v>160000</v>
      </c>
      <c r="Z15" s="124"/>
    </row>
    <row r="16" spans="1:26" s="2" customFormat="1" x14ac:dyDescent="0.3">
      <c r="A16" s="83"/>
      <c r="B16" s="3"/>
      <c r="C16" s="3"/>
      <c r="D16" s="10"/>
      <c r="E16" s="3"/>
      <c r="F16" s="4"/>
      <c r="G16" s="508"/>
      <c r="H16" s="3"/>
      <c r="I16" s="5"/>
      <c r="J16" s="105"/>
      <c r="K16" s="106"/>
      <c r="L16" s="109"/>
      <c r="M16" s="5"/>
      <c r="N16" s="5"/>
      <c r="O16" s="509"/>
      <c r="P16" s="124"/>
      <c r="Q16" s="109"/>
      <c r="R16" s="1"/>
      <c r="S16" s="1"/>
      <c r="T16" s="1"/>
      <c r="U16" s="124"/>
      <c r="V16" s="109"/>
      <c r="W16" s="1"/>
      <c r="X16" s="1"/>
      <c r="Y16" s="1"/>
      <c r="Z16" s="124"/>
    </row>
    <row r="17" spans="1:26" s="2" customFormat="1" ht="29.25" customHeight="1" x14ac:dyDescent="0.3">
      <c r="A17" s="83" t="s">
        <v>436</v>
      </c>
      <c r="B17" s="3" t="s">
        <v>7</v>
      </c>
      <c r="C17" s="3">
        <v>263924</v>
      </c>
      <c r="D17" s="10">
        <v>2021</v>
      </c>
      <c r="E17" s="3">
        <v>15</v>
      </c>
      <c r="F17" s="92" t="s">
        <v>161</v>
      </c>
      <c r="G17" s="508" t="s">
        <v>459</v>
      </c>
      <c r="H17" s="3" t="s">
        <v>205</v>
      </c>
      <c r="I17" s="5"/>
      <c r="J17" s="106">
        <v>263924</v>
      </c>
      <c r="K17" s="104"/>
      <c r="L17" s="381"/>
      <c r="M17" s="6"/>
      <c r="N17" s="6"/>
      <c r="O17" s="509"/>
      <c r="P17" s="124"/>
      <c r="Q17" s="109"/>
      <c r="R17" s="1"/>
      <c r="S17" s="1"/>
      <c r="T17" s="1"/>
      <c r="U17" s="124"/>
      <c r="V17" s="109"/>
      <c r="W17" s="1"/>
      <c r="X17" s="1"/>
      <c r="Y17" s="1">
        <v>345000</v>
      </c>
      <c r="Z17" s="124"/>
    </row>
    <row r="18" spans="1:26" s="2" customFormat="1" x14ac:dyDescent="0.3">
      <c r="A18" s="85"/>
      <c r="B18" s="9"/>
      <c r="C18" s="3"/>
      <c r="D18" s="8"/>
      <c r="E18" s="9"/>
      <c r="F18" s="4"/>
      <c r="G18" s="132"/>
      <c r="H18" s="3" t="s">
        <v>21</v>
      </c>
      <c r="I18" s="5"/>
      <c r="J18" s="106"/>
      <c r="K18" s="376"/>
      <c r="L18" s="305"/>
      <c r="M18" s="5"/>
      <c r="N18" s="5"/>
      <c r="O18" s="509"/>
      <c r="P18" s="124"/>
      <c r="Q18" s="109"/>
      <c r="R18" s="1"/>
      <c r="S18" s="1"/>
      <c r="T18" s="1"/>
      <c r="U18" s="124"/>
      <c r="V18" s="109"/>
      <c r="W18" s="1"/>
      <c r="X18" s="1"/>
      <c r="Y18" s="1"/>
      <c r="Z18" s="124"/>
    </row>
    <row r="19" spans="1:26" s="2" customFormat="1" ht="29.25" customHeight="1" x14ac:dyDescent="0.3">
      <c r="A19" s="83" t="s">
        <v>437</v>
      </c>
      <c r="B19" s="3" t="s">
        <v>39</v>
      </c>
      <c r="C19" s="3">
        <v>308344</v>
      </c>
      <c r="D19" s="10">
        <v>2017</v>
      </c>
      <c r="E19" s="3">
        <v>12</v>
      </c>
      <c r="F19" s="92" t="s">
        <v>154</v>
      </c>
      <c r="G19" s="508" t="s">
        <v>167</v>
      </c>
      <c r="H19" s="3" t="s">
        <v>217</v>
      </c>
      <c r="I19" s="5"/>
      <c r="J19" s="106">
        <v>30000</v>
      </c>
      <c r="K19" s="106">
        <v>30000</v>
      </c>
      <c r="L19" s="305"/>
      <c r="M19" s="5"/>
      <c r="N19" s="5"/>
      <c r="O19" s="509"/>
      <c r="P19" s="124">
        <v>700000</v>
      </c>
      <c r="Q19" s="109"/>
      <c r="R19" s="1"/>
      <c r="S19" s="1"/>
      <c r="T19" s="1"/>
      <c r="U19" s="124"/>
      <c r="V19" s="109"/>
      <c r="W19" s="1"/>
      <c r="X19" s="1"/>
      <c r="Y19" s="1"/>
      <c r="Z19" s="124"/>
    </row>
    <row r="20" spans="1:26" s="2" customFormat="1" ht="13.5" customHeight="1" x14ac:dyDescent="0.3">
      <c r="A20" s="85"/>
      <c r="B20" s="9"/>
      <c r="C20" s="3"/>
      <c r="D20" s="8"/>
      <c r="E20" s="9"/>
      <c r="F20" s="4"/>
      <c r="G20" s="132"/>
      <c r="H20" s="3" t="s">
        <v>218</v>
      </c>
      <c r="I20" s="5"/>
      <c r="J20" s="106">
        <v>1104</v>
      </c>
      <c r="K20" s="106">
        <v>553</v>
      </c>
      <c r="L20" s="305"/>
      <c r="M20" s="5"/>
      <c r="N20" s="5"/>
      <c r="O20" s="509"/>
      <c r="P20" s="124"/>
      <c r="Q20" s="109"/>
      <c r="R20" s="1"/>
      <c r="S20" s="1"/>
      <c r="T20" s="1"/>
      <c r="U20" s="124"/>
      <c r="V20" s="109"/>
      <c r="W20" s="1"/>
      <c r="X20" s="1"/>
      <c r="Y20" s="1"/>
      <c r="Z20" s="124"/>
    </row>
    <row r="21" spans="1:26" s="2" customFormat="1" ht="29.25" customHeight="1" x14ac:dyDescent="0.3">
      <c r="A21" s="83" t="s">
        <v>438</v>
      </c>
      <c r="B21" s="3" t="s">
        <v>7</v>
      </c>
      <c r="C21" s="3">
        <v>112821</v>
      </c>
      <c r="D21" s="10">
        <v>2023</v>
      </c>
      <c r="E21" s="3">
        <v>10</v>
      </c>
      <c r="F21" s="92" t="s">
        <v>155</v>
      </c>
      <c r="G21" s="508" t="s">
        <v>460</v>
      </c>
      <c r="H21" s="3" t="s">
        <v>66</v>
      </c>
      <c r="I21" s="5"/>
      <c r="J21" s="106">
        <v>181744</v>
      </c>
      <c r="K21" s="104"/>
      <c r="L21" s="381"/>
      <c r="M21" s="6"/>
      <c r="N21" s="6"/>
      <c r="O21" s="509"/>
      <c r="P21" s="124"/>
      <c r="Q21" s="109"/>
      <c r="R21" s="1"/>
      <c r="S21" s="1"/>
      <c r="T21" s="1">
        <v>230000</v>
      </c>
      <c r="U21" s="124"/>
      <c r="V21" s="109"/>
      <c r="W21" s="1"/>
      <c r="X21" s="1"/>
      <c r="Y21" s="1"/>
      <c r="Z21" s="124"/>
    </row>
    <row r="22" spans="1:26" s="2" customFormat="1" x14ac:dyDescent="0.3">
      <c r="A22" s="85"/>
      <c r="B22" s="9"/>
      <c r="C22" s="3"/>
      <c r="D22" s="8"/>
      <c r="E22" s="9"/>
      <c r="F22" s="4"/>
      <c r="G22" s="132"/>
      <c r="H22" s="3"/>
      <c r="I22" s="5"/>
      <c r="J22" s="106"/>
      <c r="K22" s="106"/>
      <c r="L22" s="305"/>
      <c r="M22" s="5"/>
      <c r="N22" s="5"/>
      <c r="O22" s="509"/>
      <c r="P22" s="124"/>
      <c r="Q22" s="109"/>
      <c r="R22" s="1"/>
      <c r="S22" s="1"/>
      <c r="T22" s="1"/>
      <c r="U22" s="124"/>
      <c r="V22" s="109"/>
      <c r="W22" s="1"/>
      <c r="X22" s="1"/>
      <c r="Y22" s="1"/>
      <c r="Z22" s="124"/>
    </row>
    <row r="23" spans="1:26" s="2" customFormat="1" ht="29.25" customHeight="1" x14ac:dyDescent="0.3">
      <c r="A23" s="653" t="s">
        <v>439</v>
      </c>
      <c r="B23" s="9" t="s">
        <v>8</v>
      </c>
      <c r="C23" s="3">
        <v>160000</v>
      </c>
      <c r="D23" s="8">
        <v>2024</v>
      </c>
      <c r="E23" s="44">
        <v>11</v>
      </c>
      <c r="F23" s="92" t="s">
        <v>440</v>
      </c>
      <c r="G23" s="133" t="s">
        <v>461</v>
      </c>
      <c r="H23" s="3" t="s">
        <v>205</v>
      </c>
      <c r="I23" s="5"/>
      <c r="J23" s="106"/>
      <c r="K23" s="376">
        <v>160000</v>
      </c>
      <c r="L23" s="381"/>
      <c r="M23" s="6"/>
      <c r="N23" s="6"/>
      <c r="O23" s="509"/>
      <c r="P23" s="124"/>
      <c r="Q23" s="109"/>
      <c r="R23" s="1"/>
      <c r="S23" s="1"/>
      <c r="T23" s="1"/>
      <c r="U23" s="124"/>
      <c r="V23" s="109">
        <v>195200</v>
      </c>
      <c r="W23" s="1"/>
      <c r="X23" s="1"/>
      <c r="Y23" s="1"/>
      <c r="Z23" s="124"/>
    </row>
    <row r="24" spans="1:26" s="2" customFormat="1" x14ac:dyDescent="0.3">
      <c r="A24" s="83" t="s">
        <v>21</v>
      </c>
      <c r="B24" s="3"/>
      <c r="C24" s="3"/>
      <c r="D24" s="10"/>
      <c r="E24" s="3"/>
      <c r="F24" s="4"/>
      <c r="G24" s="508"/>
      <c r="H24" s="3"/>
      <c r="I24" s="5"/>
      <c r="J24" s="106"/>
      <c r="K24" s="106"/>
      <c r="L24" s="305"/>
      <c r="M24" s="5"/>
      <c r="N24" s="5"/>
      <c r="O24" s="509"/>
      <c r="P24" s="124"/>
      <c r="Q24" s="109"/>
      <c r="R24" s="1"/>
      <c r="S24" s="1"/>
      <c r="T24" s="1"/>
      <c r="U24" s="124"/>
      <c r="V24" s="109"/>
      <c r="W24" s="1"/>
      <c r="X24" s="1"/>
      <c r="Y24" s="1"/>
      <c r="Z24" s="124"/>
    </row>
    <row r="25" spans="1:26" s="2" customFormat="1" ht="29.25" customHeight="1" x14ac:dyDescent="0.3">
      <c r="A25" s="85" t="s">
        <v>467</v>
      </c>
      <c r="B25" s="9" t="s">
        <v>39</v>
      </c>
      <c r="C25" s="3">
        <v>12750</v>
      </c>
      <c r="D25" s="8">
        <v>2018</v>
      </c>
      <c r="E25" s="9">
        <v>8</v>
      </c>
      <c r="F25" s="92" t="s">
        <v>469</v>
      </c>
      <c r="G25" s="132" t="s">
        <v>462</v>
      </c>
      <c r="H25" s="3" t="s">
        <v>205</v>
      </c>
      <c r="I25" s="5"/>
      <c r="J25" s="105"/>
      <c r="K25" s="106"/>
      <c r="L25" s="305"/>
      <c r="M25" s="5"/>
      <c r="N25" s="5">
        <v>16000</v>
      </c>
      <c r="O25" s="509"/>
      <c r="P25" s="124"/>
      <c r="Q25" s="109"/>
      <c r="R25" s="1"/>
      <c r="S25" s="1"/>
      <c r="T25" s="1"/>
      <c r="U25" s="124">
        <v>16800</v>
      </c>
      <c r="V25" s="109"/>
      <c r="W25" s="1"/>
      <c r="X25" s="1"/>
      <c r="Y25" s="1"/>
      <c r="Z25" s="124"/>
    </row>
    <row r="26" spans="1:26" s="2" customFormat="1" x14ac:dyDescent="0.3">
      <c r="A26" s="85"/>
      <c r="B26" s="9"/>
      <c r="C26" s="3"/>
      <c r="D26" s="8"/>
      <c r="E26" s="9"/>
      <c r="F26" s="4" t="s">
        <v>21</v>
      </c>
      <c r="G26" s="132"/>
      <c r="H26" s="3"/>
      <c r="I26" s="5"/>
      <c r="J26" s="106"/>
      <c r="K26" s="106"/>
      <c r="L26" s="305"/>
      <c r="M26" s="5"/>
      <c r="N26" s="5"/>
      <c r="O26" s="509"/>
      <c r="P26" s="124"/>
      <c r="Q26" s="109"/>
      <c r="R26" s="1"/>
      <c r="S26" s="1"/>
      <c r="T26" s="1"/>
      <c r="U26" s="124"/>
      <c r="V26" s="109"/>
      <c r="W26" s="1"/>
      <c r="X26" s="1"/>
      <c r="Y26" s="1"/>
      <c r="Z26" s="124"/>
    </row>
    <row r="27" spans="1:26" s="2" customFormat="1" ht="29.25" customHeight="1" x14ac:dyDescent="0.3">
      <c r="A27" s="83" t="s">
        <v>445</v>
      </c>
      <c r="B27" s="3" t="s">
        <v>59</v>
      </c>
      <c r="C27" s="3">
        <v>45667</v>
      </c>
      <c r="D27" s="10">
        <v>2024</v>
      </c>
      <c r="E27" s="3">
        <v>8</v>
      </c>
      <c r="F27" s="92" t="s">
        <v>468</v>
      </c>
      <c r="G27" s="508" t="s">
        <v>168</v>
      </c>
      <c r="H27" s="3" t="s">
        <v>205</v>
      </c>
      <c r="I27" s="5"/>
      <c r="J27" s="106"/>
      <c r="K27" s="106"/>
      <c r="L27" s="305">
        <v>52000</v>
      </c>
      <c r="M27" s="6"/>
      <c r="N27" s="6"/>
      <c r="O27" s="509"/>
      <c r="P27" s="124"/>
      <c r="Q27" s="109"/>
      <c r="R27" s="1"/>
      <c r="S27" s="1"/>
      <c r="T27" s="1">
        <v>60500</v>
      </c>
      <c r="U27" s="124"/>
      <c r="V27" s="109"/>
      <c r="W27" s="1"/>
      <c r="X27" s="1"/>
      <c r="Y27" s="1"/>
      <c r="Z27" s="124"/>
    </row>
    <row r="28" spans="1:26" s="2" customFormat="1" x14ac:dyDescent="0.3">
      <c r="A28" s="85"/>
      <c r="B28" s="9"/>
      <c r="C28" s="3"/>
      <c r="D28" s="8"/>
      <c r="E28" s="9"/>
      <c r="F28" s="4"/>
      <c r="G28" s="132"/>
      <c r="H28" s="3"/>
      <c r="I28" s="5"/>
      <c r="J28" s="105"/>
      <c r="K28" s="106"/>
      <c r="L28" s="305"/>
      <c r="M28" s="5"/>
      <c r="N28" s="5"/>
      <c r="O28" s="509"/>
      <c r="P28" s="124"/>
      <c r="Q28" s="109"/>
      <c r="R28" s="1"/>
      <c r="S28" s="1"/>
      <c r="T28" s="1"/>
      <c r="U28" s="124"/>
      <c r="V28" s="109"/>
      <c r="W28" s="1"/>
      <c r="X28" s="1"/>
      <c r="Y28" s="1"/>
      <c r="Z28" s="124"/>
    </row>
    <row r="29" spans="1:26" s="2" customFormat="1" ht="28.5" customHeight="1" x14ac:dyDescent="0.3">
      <c r="A29" s="85" t="s">
        <v>446</v>
      </c>
      <c r="B29" s="9"/>
      <c r="C29" s="3"/>
      <c r="D29" s="8">
        <v>2016</v>
      </c>
      <c r="E29" s="9"/>
      <c r="F29" s="4" t="s">
        <v>447</v>
      </c>
      <c r="G29" s="132" t="s">
        <v>462</v>
      </c>
      <c r="H29" s="3"/>
      <c r="I29" s="5"/>
      <c r="J29" s="105"/>
      <c r="K29" s="106"/>
      <c r="L29" s="305"/>
      <c r="M29" s="5"/>
      <c r="N29" s="5"/>
      <c r="O29" s="509"/>
      <c r="P29" s="124"/>
      <c r="Q29" s="109"/>
      <c r="R29" s="1"/>
      <c r="S29" s="1"/>
      <c r="T29" s="1"/>
      <c r="U29" s="124"/>
      <c r="V29" s="109"/>
      <c r="W29" s="1"/>
      <c r="X29" s="1"/>
      <c r="Y29" s="1"/>
      <c r="Z29" s="124"/>
    </row>
    <row r="30" spans="1:26" s="2" customFormat="1" x14ac:dyDescent="0.3">
      <c r="A30" s="85"/>
      <c r="B30" s="9"/>
      <c r="C30" s="3"/>
      <c r="D30" s="8"/>
      <c r="E30" s="9"/>
      <c r="F30" s="4"/>
      <c r="G30" s="132"/>
      <c r="H30" s="3"/>
      <c r="I30" s="5"/>
      <c r="J30" s="105"/>
      <c r="K30" s="106"/>
      <c r="L30" s="305"/>
      <c r="M30" s="5"/>
      <c r="N30" s="5"/>
      <c r="O30" s="509"/>
      <c r="P30" s="124"/>
      <c r="Q30" s="109"/>
      <c r="R30" s="1"/>
      <c r="S30" s="1"/>
      <c r="T30" s="1"/>
      <c r="U30" s="124"/>
      <c r="V30" s="109"/>
      <c r="W30" s="1"/>
      <c r="X30" s="1"/>
      <c r="Y30" s="1"/>
      <c r="Z30" s="124"/>
    </row>
    <row r="31" spans="1:26" s="2" customFormat="1" ht="29.25" customHeight="1" x14ac:dyDescent="0.3">
      <c r="A31" s="85" t="s">
        <v>449</v>
      </c>
      <c r="B31" s="9" t="s">
        <v>39</v>
      </c>
      <c r="C31" s="3">
        <v>8063</v>
      </c>
      <c r="D31" s="8">
        <v>2008</v>
      </c>
      <c r="E31" s="9">
        <v>10</v>
      </c>
      <c r="F31" s="92" t="s">
        <v>448</v>
      </c>
      <c r="G31" s="132" t="s">
        <v>169</v>
      </c>
      <c r="H31" s="3" t="s">
        <v>205</v>
      </c>
      <c r="I31" s="5"/>
      <c r="J31" s="106"/>
      <c r="K31" s="106"/>
      <c r="L31" s="305"/>
      <c r="M31" s="5"/>
      <c r="N31" s="5"/>
      <c r="O31" s="509">
        <v>10000</v>
      </c>
      <c r="P31" s="124"/>
      <c r="Q31" s="109"/>
      <c r="R31" s="1"/>
      <c r="S31" s="1"/>
      <c r="T31" s="1"/>
      <c r="U31" s="124"/>
      <c r="V31" s="109"/>
      <c r="W31" s="1"/>
      <c r="X31" s="1"/>
      <c r="Y31" s="1">
        <v>10000</v>
      </c>
      <c r="Z31" s="124"/>
    </row>
    <row r="32" spans="1:26" s="2" customFormat="1" x14ac:dyDescent="0.3">
      <c r="A32" s="85"/>
      <c r="B32" s="9"/>
      <c r="C32" s="3"/>
      <c r="D32" s="8"/>
      <c r="E32" s="9"/>
      <c r="F32" s="4"/>
      <c r="G32" s="132"/>
      <c r="H32" s="3"/>
      <c r="I32" s="5"/>
      <c r="J32" s="106"/>
      <c r="K32" s="106"/>
      <c r="L32" s="305"/>
      <c r="M32" s="5"/>
      <c r="N32" s="5"/>
      <c r="O32" s="509"/>
      <c r="P32" s="124"/>
      <c r="Q32" s="109"/>
      <c r="R32" s="1"/>
      <c r="S32" s="1"/>
      <c r="T32" s="1"/>
      <c r="U32" s="124"/>
      <c r="V32" s="109"/>
      <c r="W32" s="1"/>
      <c r="X32" s="1"/>
      <c r="Y32" s="1"/>
      <c r="Z32" s="124"/>
    </row>
    <row r="33" spans="1:26" s="2" customFormat="1" ht="33.75" customHeight="1" x14ac:dyDescent="0.3">
      <c r="A33" s="85" t="s">
        <v>451</v>
      </c>
      <c r="B33" s="9"/>
      <c r="C33" s="3"/>
      <c r="D33" s="8">
        <v>2010</v>
      </c>
      <c r="E33" s="9"/>
      <c r="F33" s="4" t="s">
        <v>450</v>
      </c>
      <c r="G33" s="132" t="s">
        <v>463</v>
      </c>
      <c r="H33" s="3"/>
      <c r="I33" s="5"/>
      <c r="J33" s="106"/>
      <c r="K33" s="106"/>
      <c r="L33" s="305"/>
      <c r="M33" s="5"/>
      <c r="N33" s="5"/>
      <c r="O33" s="509"/>
      <c r="P33" s="124"/>
      <c r="Q33" s="109"/>
      <c r="R33" s="1"/>
      <c r="S33" s="1"/>
      <c r="T33" s="1"/>
      <c r="U33" s="124"/>
      <c r="V33" s="109"/>
      <c r="W33" s="1"/>
      <c r="X33" s="1"/>
      <c r="Y33" s="1"/>
      <c r="Z33" s="124"/>
    </row>
    <row r="34" spans="1:26" s="2" customFormat="1" ht="15" customHeight="1" x14ac:dyDescent="0.3">
      <c r="A34" s="85"/>
      <c r="B34" s="9"/>
      <c r="C34" s="3"/>
      <c r="D34" s="8"/>
      <c r="E34" s="9"/>
      <c r="F34" s="4"/>
      <c r="G34" s="132"/>
      <c r="H34" s="3"/>
      <c r="I34" s="5"/>
      <c r="J34" s="106"/>
      <c r="K34" s="106"/>
      <c r="L34" s="305"/>
      <c r="M34" s="5"/>
      <c r="N34" s="5"/>
      <c r="O34" s="509"/>
      <c r="P34" s="124"/>
      <c r="Q34" s="109"/>
      <c r="R34" s="1"/>
      <c r="S34" s="1"/>
      <c r="T34" s="1"/>
      <c r="U34" s="124"/>
      <c r="V34" s="109"/>
      <c r="W34" s="1"/>
      <c r="X34" s="1"/>
      <c r="Y34" s="1"/>
      <c r="Z34" s="124"/>
    </row>
    <row r="35" spans="1:26" s="2" customFormat="1" ht="31.5" customHeight="1" x14ac:dyDescent="0.3">
      <c r="A35" s="85" t="s">
        <v>452</v>
      </c>
      <c r="B35" s="9"/>
      <c r="C35" s="3"/>
      <c r="D35" s="8">
        <v>2005</v>
      </c>
      <c r="E35" s="9"/>
      <c r="F35" s="4" t="s">
        <v>453</v>
      </c>
      <c r="G35" s="132" t="s">
        <v>464</v>
      </c>
      <c r="H35" s="3"/>
      <c r="I35" s="5"/>
      <c r="J35" s="106"/>
      <c r="K35" s="106"/>
      <c r="L35" s="305"/>
      <c r="M35" s="5"/>
      <c r="N35" s="5"/>
      <c r="O35" s="509"/>
      <c r="P35" s="124"/>
      <c r="Q35" s="109"/>
      <c r="R35" s="1"/>
      <c r="S35" s="1"/>
      <c r="T35" s="1"/>
      <c r="U35" s="124"/>
      <c r="V35" s="109"/>
      <c r="W35" s="1"/>
      <c r="X35" s="1"/>
      <c r="Y35" s="1"/>
      <c r="Z35" s="124"/>
    </row>
    <row r="36" spans="1:26" s="2" customFormat="1" ht="18" customHeight="1" x14ac:dyDescent="0.3">
      <c r="A36" s="85"/>
      <c r="B36" s="9"/>
      <c r="C36" s="3"/>
      <c r="D36" s="8"/>
      <c r="E36" s="9"/>
      <c r="F36" s="4"/>
      <c r="G36" s="132"/>
      <c r="H36" s="3"/>
      <c r="I36" s="5"/>
      <c r="J36" s="106"/>
      <c r="K36" s="106"/>
      <c r="L36" s="305"/>
      <c r="M36" s="5"/>
      <c r="N36" s="5"/>
      <c r="O36" s="509"/>
      <c r="P36" s="124"/>
      <c r="Q36" s="109"/>
      <c r="R36" s="1"/>
      <c r="S36" s="1"/>
      <c r="T36" s="1"/>
      <c r="U36" s="124"/>
      <c r="V36" s="109"/>
      <c r="W36" s="1"/>
      <c r="X36" s="1"/>
      <c r="Y36" s="1"/>
      <c r="Z36" s="124"/>
    </row>
    <row r="37" spans="1:26" s="2" customFormat="1" ht="30" customHeight="1" x14ac:dyDescent="0.3">
      <c r="A37" s="85" t="s">
        <v>454</v>
      </c>
      <c r="B37" s="9"/>
      <c r="C37" s="3"/>
      <c r="D37" s="8">
        <v>1996</v>
      </c>
      <c r="E37" s="9"/>
      <c r="F37" s="4" t="s">
        <v>455</v>
      </c>
      <c r="G37" s="132" t="s">
        <v>465</v>
      </c>
      <c r="H37" s="3"/>
      <c r="I37" s="5"/>
      <c r="J37" s="106"/>
      <c r="K37" s="106"/>
      <c r="L37" s="305"/>
      <c r="M37" s="5"/>
      <c r="N37" s="5"/>
      <c r="O37" s="509"/>
      <c r="P37" s="124"/>
      <c r="Q37" s="109"/>
      <c r="R37" s="1"/>
      <c r="S37" s="1"/>
      <c r="T37" s="1"/>
      <c r="U37" s="124"/>
      <c r="V37" s="109"/>
      <c r="W37" s="1"/>
      <c r="X37" s="1"/>
      <c r="Y37" s="1"/>
      <c r="Z37" s="124"/>
    </row>
    <row r="38" spans="1:26" s="2" customFormat="1" ht="18" customHeight="1" x14ac:dyDescent="0.3">
      <c r="A38" s="85"/>
      <c r="B38" s="9"/>
      <c r="C38" s="3"/>
      <c r="D38" s="8"/>
      <c r="E38" s="9"/>
      <c r="F38" s="4"/>
      <c r="G38" s="132"/>
      <c r="H38" s="3"/>
      <c r="I38" s="5"/>
      <c r="J38" s="106"/>
      <c r="K38" s="106"/>
      <c r="L38" s="305"/>
      <c r="M38" s="5"/>
      <c r="N38" s="5"/>
      <c r="O38" s="509"/>
      <c r="P38" s="124"/>
      <c r="Q38" s="109"/>
      <c r="R38" s="1"/>
      <c r="S38" s="1"/>
      <c r="T38" s="1"/>
      <c r="U38" s="124"/>
      <c r="V38" s="109"/>
      <c r="W38" s="1"/>
      <c r="X38" s="1"/>
      <c r="Y38" s="1"/>
      <c r="Z38" s="124"/>
    </row>
    <row r="39" spans="1:26" s="2" customFormat="1" ht="29.25" customHeight="1" x14ac:dyDescent="0.3">
      <c r="A39" s="85" t="s">
        <v>24</v>
      </c>
      <c r="B39" s="9" t="s">
        <v>63</v>
      </c>
      <c r="C39" s="3">
        <v>9195</v>
      </c>
      <c r="D39" s="8">
        <v>2019</v>
      </c>
      <c r="E39" s="9">
        <v>30</v>
      </c>
      <c r="F39" s="92" t="s">
        <v>24</v>
      </c>
      <c r="G39" s="132"/>
      <c r="H39" s="3" t="s">
        <v>205</v>
      </c>
      <c r="I39" s="5"/>
      <c r="J39" s="105"/>
      <c r="K39" s="106"/>
      <c r="L39" s="305"/>
      <c r="M39" s="5"/>
      <c r="N39" s="5"/>
      <c r="O39" s="509"/>
      <c r="P39" s="124"/>
      <c r="Q39" s="109"/>
      <c r="R39" s="1"/>
      <c r="S39" s="1"/>
      <c r="T39" s="1"/>
      <c r="U39" s="124"/>
      <c r="V39" s="109"/>
      <c r="W39" s="1"/>
      <c r="X39" s="1"/>
      <c r="Y39" s="1"/>
      <c r="Z39" s="124"/>
    </row>
    <row r="40" spans="1:26" s="2" customFormat="1" ht="13.5" customHeight="1" x14ac:dyDescent="0.3">
      <c r="A40" s="85"/>
      <c r="B40" s="9"/>
      <c r="C40" s="3"/>
      <c r="D40" s="8"/>
      <c r="E40" s="9"/>
      <c r="F40" s="4"/>
      <c r="G40" s="132"/>
      <c r="H40" s="3"/>
      <c r="I40" s="5"/>
      <c r="J40" s="105"/>
      <c r="K40" s="106"/>
      <c r="L40" s="305"/>
      <c r="M40" s="5"/>
      <c r="N40" s="5"/>
      <c r="O40" s="509"/>
      <c r="P40" s="124"/>
      <c r="Q40" s="109"/>
      <c r="R40" s="1"/>
      <c r="S40" s="1"/>
      <c r="T40" s="1"/>
      <c r="U40" s="124"/>
      <c r="V40" s="109"/>
      <c r="W40" s="1"/>
      <c r="X40" s="1"/>
      <c r="Y40" s="1"/>
      <c r="Z40" s="124"/>
    </row>
    <row r="41" spans="1:26" s="2" customFormat="1" ht="29.25" customHeight="1" x14ac:dyDescent="0.3">
      <c r="A41" s="85" t="s">
        <v>25</v>
      </c>
      <c r="B41" s="9" t="s">
        <v>28</v>
      </c>
      <c r="C41" s="3">
        <v>13692</v>
      </c>
      <c r="D41" s="8">
        <v>2020</v>
      </c>
      <c r="E41" s="9">
        <v>20</v>
      </c>
      <c r="F41" s="92" t="s">
        <v>25</v>
      </c>
      <c r="G41" s="132"/>
      <c r="H41" s="3" t="s">
        <v>205</v>
      </c>
      <c r="I41" s="5"/>
      <c r="J41" s="105"/>
      <c r="K41" s="106"/>
      <c r="L41" s="305"/>
      <c r="M41" s="5"/>
      <c r="N41" s="5"/>
      <c r="O41" s="509"/>
      <c r="P41" s="124"/>
      <c r="Q41" s="109"/>
      <c r="R41" s="1"/>
      <c r="S41" s="1"/>
      <c r="T41" s="1"/>
      <c r="U41" s="124"/>
      <c r="V41" s="109"/>
      <c r="W41" s="1"/>
      <c r="X41" s="1"/>
      <c r="Y41" s="1"/>
      <c r="Z41" s="124"/>
    </row>
    <row r="42" spans="1:26" s="2" customFormat="1" x14ac:dyDescent="0.3">
      <c r="A42" s="85"/>
      <c r="B42" s="9"/>
      <c r="C42" s="3"/>
      <c r="D42" s="8"/>
      <c r="E42" s="9"/>
      <c r="F42" s="4"/>
      <c r="G42" s="132"/>
      <c r="H42" s="3"/>
      <c r="I42" s="5"/>
      <c r="J42" s="105"/>
      <c r="K42" s="106"/>
      <c r="L42" s="305"/>
      <c r="M42" s="5"/>
      <c r="N42" s="5"/>
      <c r="O42" s="509"/>
      <c r="P42" s="124"/>
      <c r="Q42" s="109"/>
      <c r="R42" s="1"/>
      <c r="S42" s="1"/>
      <c r="T42" s="1"/>
      <c r="U42" s="124"/>
      <c r="V42" s="109"/>
      <c r="W42" s="1"/>
      <c r="X42" s="1"/>
      <c r="Y42" s="1"/>
      <c r="Z42" s="124"/>
    </row>
    <row r="43" spans="1:26" s="2" customFormat="1" ht="18.75" customHeight="1" x14ac:dyDescent="0.3">
      <c r="A43" s="85" t="s">
        <v>26</v>
      </c>
      <c r="B43" s="9" t="s">
        <v>37</v>
      </c>
      <c r="C43" s="3">
        <v>10950</v>
      </c>
      <c r="D43" s="8">
        <v>2015</v>
      </c>
      <c r="E43" s="9">
        <v>15</v>
      </c>
      <c r="F43" s="92" t="s">
        <v>27</v>
      </c>
      <c r="G43" s="132"/>
      <c r="H43" s="3" t="s">
        <v>205</v>
      </c>
      <c r="I43" s="5"/>
      <c r="J43" s="105"/>
      <c r="K43" s="106"/>
      <c r="L43" s="305"/>
      <c r="M43" s="5"/>
      <c r="N43" s="5"/>
      <c r="O43" s="509"/>
      <c r="P43" s="124"/>
      <c r="Q43" s="109">
        <v>12000</v>
      </c>
      <c r="R43" s="1"/>
      <c r="S43" s="1"/>
      <c r="T43" s="1"/>
      <c r="U43" s="124"/>
      <c r="V43" s="109"/>
      <c r="W43" s="1"/>
      <c r="X43" s="1"/>
      <c r="Y43" s="1"/>
      <c r="Z43" s="124"/>
    </row>
    <row r="44" spans="1:26" s="2" customFormat="1" ht="16.2" thickBot="1" x14ac:dyDescent="0.35">
      <c r="A44" s="86"/>
      <c r="B44" s="51"/>
      <c r="C44" s="52"/>
      <c r="D44" s="50"/>
      <c r="E44" s="51"/>
      <c r="F44" s="510"/>
      <c r="G44" s="134"/>
      <c r="H44" s="52"/>
      <c r="I44" s="53"/>
      <c r="J44" s="511"/>
      <c r="K44" s="377"/>
      <c r="L44" s="382"/>
      <c r="M44" s="53"/>
      <c r="N44" s="53"/>
      <c r="O44" s="512"/>
      <c r="P44" s="513"/>
      <c r="Q44" s="456"/>
      <c r="R44" s="54"/>
      <c r="S44" s="54"/>
      <c r="T44" s="54"/>
      <c r="U44" s="513"/>
      <c r="V44" s="456"/>
      <c r="W44" s="54"/>
      <c r="X44" s="514"/>
      <c r="Y44" s="514"/>
      <c r="Z44" s="515"/>
    </row>
    <row r="45" spans="1:26" s="2" customFormat="1" ht="16.2" thickTop="1" x14ac:dyDescent="0.3">
      <c r="A45" s="579" t="s">
        <v>256</v>
      </c>
      <c r="B45" s="206"/>
      <c r="C45" s="45"/>
      <c r="D45" s="68"/>
      <c r="E45" s="206"/>
      <c r="F45" s="244"/>
      <c r="G45" s="580"/>
      <c r="H45" s="45"/>
      <c r="I45" s="207"/>
      <c r="J45" s="112"/>
      <c r="K45" s="428"/>
      <c r="L45" s="340"/>
      <c r="M45" s="207"/>
      <c r="N45" s="207"/>
      <c r="O45" s="507"/>
      <c r="P45" s="123"/>
      <c r="Q45" s="480"/>
      <c r="R45" s="122"/>
      <c r="S45" s="122"/>
      <c r="T45" s="122"/>
      <c r="U45" s="123"/>
      <c r="V45" s="480"/>
      <c r="W45" s="122"/>
      <c r="X45" s="522"/>
      <c r="Y45" s="522"/>
      <c r="Z45" s="520"/>
    </row>
    <row r="46" spans="1:26" s="2" customFormat="1" x14ac:dyDescent="0.3">
      <c r="A46" s="85" t="s">
        <v>239</v>
      </c>
      <c r="B46" s="9"/>
      <c r="C46" s="3"/>
      <c r="D46" s="8"/>
      <c r="E46" s="9"/>
      <c r="F46" s="4"/>
      <c r="G46" s="132"/>
      <c r="H46" s="3"/>
      <c r="I46" s="5"/>
      <c r="J46" s="105"/>
      <c r="K46" s="106"/>
      <c r="L46" s="305"/>
      <c r="M46" s="5"/>
      <c r="N46" s="5"/>
      <c r="O46" s="509"/>
      <c r="P46" s="124">
        <v>-50000</v>
      </c>
      <c r="Q46" s="109"/>
      <c r="R46" s="1"/>
      <c r="S46" s="1"/>
      <c r="T46" s="1"/>
      <c r="U46" s="124"/>
      <c r="V46" s="109"/>
      <c r="W46" s="1">
        <v>-50000</v>
      </c>
      <c r="X46" s="1"/>
      <c r="Y46" s="1"/>
      <c r="Z46" s="124"/>
    </row>
    <row r="47" spans="1:26" s="2" customFormat="1" x14ac:dyDescent="0.3">
      <c r="A47" s="516" t="s">
        <v>240</v>
      </c>
      <c r="B47" s="9"/>
      <c r="C47" s="3"/>
      <c r="D47" s="8"/>
      <c r="E47" s="9"/>
      <c r="F47" s="4"/>
      <c r="G47" s="132"/>
      <c r="H47" s="3"/>
      <c r="I47" s="5"/>
      <c r="J47" s="105"/>
      <c r="K47" s="106"/>
      <c r="L47" s="305"/>
      <c r="M47" s="5"/>
      <c r="N47" s="5">
        <v>-45000</v>
      </c>
      <c r="O47" s="509"/>
      <c r="P47" s="124"/>
      <c r="Q47" s="109"/>
      <c r="R47" s="1"/>
      <c r="S47" s="1"/>
      <c r="T47" s="1"/>
      <c r="U47" s="124">
        <v>-50000</v>
      </c>
      <c r="V47" s="109"/>
      <c r="W47" s="1"/>
      <c r="X47" s="1"/>
      <c r="Y47" s="1"/>
      <c r="Z47" s="124"/>
    </row>
    <row r="48" spans="1:26" x14ac:dyDescent="0.3">
      <c r="A48" s="87" t="s">
        <v>237</v>
      </c>
      <c r="B48" s="18"/>
      <c r="C48" s="18"/>
      <c r="D48" s="17"/>
      <c r="E48" s="18"/>
      <c r="F48" s="18"/>
      <c r="G48" s="135"/>
      <c r="H48" s="194"/>
      <c r="I48" s="15"/>
      <c r="J48" s="21">
        <v>-40000</v>
      </c>
      <c r="K48" s="21"/>
      <c r="L48" s="25"/>
      <c r="M48" s="11"/>
      <c r="N48" s="15"/>
      <c r="O48" s="118"/>
      <c r="P48" s="27"/>
      <c r="Q48" s="25">
        <v>-50000</v>
      </c>
      <c r="R48" s="11"/>
      <c r="S48" s="11"/>
      <c r="T48" s="11"/>
      <c r="U48" s="27"/>
      <c r="V48" s="25"/>
      <c r="W48" s="11"/>
      <c r="X48" s="15">
        <v>-50000</v>
      </c>
      <c r="Y48" s="11"/>
      <c r="Z48" s="26"/>
    </row>
    <row r="49" spans="1:26" x14ac:dyDescent="0.3">
      <c r="A49" s="87" t="s">
        <v>241</v>
      </c>
      <c r="B49" s="18"/>
      <c r="C49" s="18"/>
      <c r="D49" s="17"/>
      <c r="E49" s="18"/>
      <c r="F49" s="18"/>
      <c r="G49" s="135"/>
      <c r="H49" s="194"/>
      <c r="I49" s="15"/>
      <c r="J49" s="21"/>
      <c r="K49" s="21"/>
      <c r="L49" s="25"/>
      <c r="M49" s="11">
        <v>-55000</v>
      </c>
      <c r="N49" s="15"/>
      <c r="O49" s="118"/>
      <c r="P49" s="27"/>
      <c r="Q49" s="25"/>
      <c r="R49" s="11"/>
      <c r="S49" s="11"/>
      <c r="T49" s="11">
        <v>-50000</v>
      </c>
      <c r="U49" s="27"/>
      <c r="V49" s="25"/>
      <c r="W49" s="11"/>
      <c r="X49" s="15"/>
      <c r="Y49" s="11"/>
      <c r="Z49" s="26"/>
    </row>
    <row r="50" spans="1:26" x14ac:dyDescent="0.3">
      <c r="A50" s="87" t="s">
        <v>242</v>
      </c>
      <c r="B50" s="18"/>
      <c r="C50" s="18"/>
      <c r="D50" s="17"/>
      <c r="E50" s="18"/>
      <c r="F50" s="18"/>
      <c r="G50" s="135"/>
      <c r="H50" s="194"/>
      <c r="I50" s="15"/>
      <c r="J50" s="21"/>
      <c r="K50" s="21"/>
      <c r="L50" s="25"/>
      <c r="M50" s="11">
        <v>-40000</v>
      </c>
      <c r="N50" s="15"/>
      <c r="O50" s="118"/>
      <c r="P50" s="27"/>
      <c r="Q50" s="25"/>
      <c r="R50" s="11"/>
      <c r="S50" s="11"/>
      <c r="T50" s="11">
        <v>-40000</v>
      </c>
      <c r="U50" s="27"/>
      <c r="V50" s="25"/>
      <c r="W50" s="11"/>
      <c r="X50" s="15"/>
      <c r="Y50" s="11"/>
      <c r="Z50" s="26"/>
    </row>
    <row r="51" spans="1:26" x14ac:dyDescent="0.3">
      <c r="A51" s="87" t="s">
        <v>243</v>
      </c>
      <c r="B51" s="18"/>
      <c r="C51" s="18"/>
      <c r="D51" s="17"/>
      <c r="E51" s="18"/>
      <c r="F51" s="18"/>
      <c r="G51" s="135"/>
      <c r="H51" s="194"/>
      <c r="I51" s="15"/>
      <c r="J51" s="21"/>
      <c r="K51" s="21"/>
      <c r="L51" s="25"/>
      <c r="M51" s="11"/>
      <c r="N51" s="15"/>
      <c r="O51" s="118"/>
      <c r="P51" s="27">
        <v>-40000</v>
      </c>
      <c r="Q51" s="25"/>
      <c r="R51" s="11"/>
      <c r="S51" s="11"/>
      <c r="T51" s="11"/>
      <c r="U51" s="27"/>
      <c r="V51" s="25"/>
      <c r="W51" s="11">
        <v>-40000</v>
      </c>
      <c r="X51" s="15"/>
      <c r="Y51" s="11"/>
      <c r="Z51" s="26"/>
    </row>
    <row r="52" spans="1:26" x14ac:dyDescent="0.3">
      <c r="A52" s="87" t="s">
        <v>238</v>
      </c>
      <c r="B52" s="18"/>
      <c r="C52" s="18"/>
      <c r="D52" s="17"/>
      <c r="E52" s="18"/>
      <c r="F52" s="18"/>
      <c r="G52" s="135"/>
      <c r="H52" s="194"/>
      <c r="I52" s="15"/>
      <c r="J52" s="21"/>
      <c r="K52" s="21">
        <v>-24500</v>
      </c>
      <c r="L52" s="25"/>
      <c r="M52" s="11"/>
      <c r="N52" s="15"/>
      <c r="O52" s="118"/>
      <c r="P52" s="27"/>
      <c r="Q52" s="25"/>
      <c r="R52" s="11">
        <v>-40000</v>
      </c>
      <c r="S52" s="11"/>
      <c r="T52" s="11"/>
      <c r="U52" s="27"/>
      <c r="V52" s="25"/>
      <c r="W52" s="11"/>
      <c r="X52" s="15"/>
      <c r="Y52" s="11">
        <v>-40000</v>
      </c>
      <c r="Z52" s="26"/>
    </row>
    <row r="53" spans="1:26" x14ac:dyDescent="0.3">
      <c r="A53" s="87" t="s">
        <v>244</v>
      </c>
      <c r="B53" s="18"/>
      <c r="C53" s="18"/>
      <c r="D53" s="17"/>
      <c r="E53" s="18"/>
      <c r="F53" s="18"/>
      <c r="G53" s="135"/>
      <c r="H53" s="194"/>
      <c r="I53" s="15"/>
      <c r="J53" s="21"/>
      <c r="K53" s="21"/>
      <c r="L53" s="25"/>
      <c r="M53" s="11"/>
      <c r="N53" s="15"/>
      <c r="O53" s="118"/>
      <c r="P53" s="27">
        <v>-200000</v>
      </c>
      <c r="Q53" s="25"/>
      <c r="R53" s="11"/>
      <c r="S53" s="11"/>
      <c r="T53" s="11"/>
      <c r="U53" s="27"/>
      <c r="V53" s="25"/>
      <c r="W53" s="11"/>
      <c r="X53" s="15"/>
      <c r="Y53" s="11"/>
      <c r="Z53" s="26"/>
    </row>
    <row r="54" spans="1:26" x14ac:dyDescent="0.3">
      <c r="A54" s="87" t="s">
        <v>245</v>
      </c>
      <c r="B54" s="18"/>
      <c r="C54" s="18"/>
      <c r="D54" s="17"/>
      <c r="E54" s="18"/>
      <c r="F54" s="18"/>
      <c r="G54" s="135"/>
      <c r="H54" s="194"/>
      <c r="I54" s="15"/>
      <c r="J54" s="21">
        <v>-74000</v>
      </c>
      <c r="K54" s="21"/>
      <c r="L54" s="25"/>
      <c r="M54" s="11"/>
      <c r="N54" s="15"/>
      <c r="O54" s="118"/>
      <c r="P54" s="27"/>
      <c r="Q54" s="25"/>
      <c r="R54" s="11"/>
      <c r="S54" s="11"/>
      <c r="T54" s="11">
        <v>-75000</v>
      </c>
      <c r="U54" s="27"/>
      <c r="V54" s="25"/>
      <c r="W54" s="11"/>
      <c r="X54" s="15"/>
      <c r="Y54" s="11"/>
      <c r="Z54" s="26"/>
    </row>
    <row r="55" spans="1:26" x14ac:dyDescent="0.3">
      <c r="A55" s="87" t="s">
        <v>246</v>
      </c>
      <c r="B55" s="18"/>
      <c r="C55" s="18"/>
      <c r="D55" s="17"/>
      <c r="E55" s="18"/>
      <c r="F55" s="18"/>
      <c r="G55" s="135"/>
      <c r="H55" s="194"/>
      <c r="I55" s="15"/>
      <c r="J55" s="21">
        <v>-55000</v>
      </c>
      <c r="K55" s="21"/>
      <c r="L55" s="25"/>
      <c r="M55" s="11"/>
      <c r="N55" s="15"/>
      <c r="O55" s="118"/>
      <c r="P55" s="27"/>
      <c r="Q55" s="25"/>
      <c r="R55" s="11"/>
      <c r="S55" s="11"/>
      <c r="T55" s="11">
        <v>-55000</v>
      </c>
      <c r="U55" s="27"/>
      <c r="V55" s="25"/>
      <c r="W55" s="11"/>
      <c r="X55" s="15"/>
      <c r="Y55" s="11">
        <v>-55000</v>
      </c>
      <c r="Z55" s="26"/>
    </row>
    <row r="56" spans="1:26" x14ac:dyDescent="0.3">
      <c r="A56" s="87" t="s">
        <v>34</v>
      </c>
      <c r="B56" s="18"/>
      <c r="C56" s="18"/>
      <c r="D56" s="17"/>
      <c r="E56" s="18"/>
      <c r="F56" s="18"/>
      <c r="G56" s="135"/>
      <c r="H56" s="194"/>
      <c r="I56" s="15"/>
      <c r="J56" s="21"/>
      <c r="K56" s="21">
        <v>-25000</v>
      </c>
      <c r="L56" s="25"/>
      <c r="M56" s="11"/>
      <c r="N56" s="15"/>
      <c r="O56" s="118"/>
      <c r="P56" s="27"/>
      <c r="Q56" s="25"/>
      <c r="R56" s="11"/>
      <c r="S56" s="11"/>
      <c r="T56" s="11"/>
      <c r="U56" s="27"/>
      <c r="V56" s="25"/>
      <c r="W56" s="11"/>
      <c r="X56" s="15"/>
      <c r="Y56" s="11"/>
      <c r="Z56" s="26"/>
    </row>
    <row r="57" spans="1:26" x14ac:dyDescent="0.3">
      <c r="A57" s="87" t="s">
        <v>415</v>
      </c>
      <c r="B57" s="18"/>
      <c r="C57" s="18"/>
      <c r="D57" s="17"/>
      <c r="E57" s="18"/>
      <c r="F57" s="18"/>
      <c r="G57" s="135"/>
      <c r="H57" s="194"/>
      <c r="I57" s="15"/>
      <c r="J57" s="21">
        <v>-27756</v>
      </c>
      <c r="K57" s="21"/>
      <c r="L57" s="25"/>
      <c r="M57" s="11"/>
      <c r="N57" s="15"/>
      <c r="O57" s="118"/>
      <c r="P57" s="27"/>
      <c r="Q57" s="25"/>
      <c r="R57" s="11"/>
      <c r="S57" s="11"/>
      <c r="T57" s="11"/>
      <c r="U57" s="27"/>
      <c r="V57" s="25"/>
      <c r="W57" s="11"/>
      <c r="X57" s="15"/>
      <c r="Y57" s="11"/>
      <c r="Z57" s="26"/>
    </row>
    <row r="58" spans="1:26" x14ac:dyDescent="0.3">
      <c r="A58" s="87" t="s">
        <v>142</v>
      </c>
      <c r="B58" s="18"/>
      <c r="C58" s="18"/>
      <c r="D58" s="17"/>
      <c r="E58" s="18"/>
      <c r="F58" s="18"/>
      <c r="G58" s="135"/>
      <c r="H58" s="194"/>
      <c r="I58" s="15"/>
      <c r="J58" s="21">
        <v>-415000</v>
      </c>
      <c r="K58" s="21">
        <v>-18196</v>
      </c>
      <c r="L58" s="25"/>
      <c r="M58" s="11"/>
      <c r="N58" s="15"/>
      <c r="O58" s="118"/>
      <c r="P58" s="27"/>
      <c r="Q58" s="25"/>
      <c r="R58" s="11"/>
      <c r="S58" s="11"/>
      <c r="T58" s="11"/>
      <c r="U58" s="27"/>
      <c r="V58" s="25"/>
      <c r="W58" s="11"/>
      <c r="X58" s="15"/>
      <c r="Y58" s="11"/>
      <c r="Z58" s="26"/>
    </row>
    <row r="59" spans="1:26" x14ac:dyDescent="0.3">
      <c r="A59" s="213" t="s">
        <v>54</v>
      </c>
      <c r="B59" s="158"/>
      <c r="C59" s="158"/>
      <c r="D59" s="160"/>
      <c r="E59" s="158"/>
      <c r="F59" s="158"/>
      <c r="G59" s="581"/>
      <c r="H59" s="210"/>
      <c r="I59" s="164"/>
      <c r="J59" s="163">
        <v>0</v>
      </c>
      <c r="K59" s="163">
        <v>-168701</v>
      </c>
      <c r="L59" s="527">
        <f>-L27</f>
        <v>-52000</v>
      </c>
      <c r="M59" s="528">
        <f t="shared" ref="M59:Z59" si="0">-SUM(M3:M58)</f>
        <v>-302000</v>
      </c>
      <c r="N59" s="528">
        <f t="shared" si="0"/>
        <v>-281000</v>
      </c>
      <c r="O59" s="528">
        <f t="shared" si="0"/>
        <v>-10000</v>
      </c>
      <c r="P59" s="529">
        <f t="shared" si="0"/>
        <v>-558000</v>
      </c>
      <c r="Q59" s="527">
        <f t="shared" si="0"/>
        <v>-302000</v>
      </c>
      <c r="R59" s="528">
        <f t="shared" si="0"/>
        <v>-85000</v>
      </c>
      <c r="S59" s="528">
        <f t="shared" si="0"/>
        <v>0</v>
      </c>
      <c r="T59" s="528">
        <f t="shared" si="0"/>
        <v>-575500</v>
      </c>
      <c r="U59" s="529">
        <f t="shared" si="0"/>
        <v>-346800</v>
      </c>
      <c r="V59" s="527">
        <f t="shared" si="0"/>
        <v>-195200</v>
      </c>
      <c r="W59" s="528">
        <f t="shared" si="0"/>
        <v>-460000</v>
      </c>
      <c r="X59" s="528">
        <f t="shared" si="0"/>
        <v>-360000</v>
      </c>
      <c r="Y59" s="528">
        <f t="shared" si="0"/>
        <v>-420000</v>
      </c>
      <c r="Z59" s="529">
        <f t="shared" si="0"/>
        <v>0</v>
      </c>
    </row>
    <row r="60" spans="1:26" x14ac:dyDescent="0.3">
      <c r="A60" s="87" t="s">
        <v>29</v>
      </c>
      <c r="B60" s="18"/>
      <c r="C60" s="18"/>
      <c r="D60" s="17"/>
      <c r="E60" s="18"/>
      <c r="F60" s="18"/>
      <c r="G60" s="135"/>
      <c r="H60" s="194"/>
      <c r="I60" s="15"/>
      <c r="J60" s="21">
        <v>-86996</v>
      </c>
      <c r="K60" s="21">
        <v>-82945</v>
      </c>
      <c r="L60" s="98">
        <v>-1957</v>
      </c>
      <c r="M60" s="15"/>
      <c r="N60" s="15"/>
      <c r="O60" s="118"/>
      <c r="P60" s="27"/>
      <c r="Q60" s="25"/>
      <c r="R60" s="11"/>
      <c r="S60" s="11"/>
      <c r="T60" s="11"/>
      <c r="U60" s="27"/>
      <c r="V60" s="25"/>
      <c r="W60" s="11"/>
      <c r="X60" s="15"/>
      <c r="Y60" s="11"/>
      <c r="Z60" s="26"/>
    </row>
    <row r="61" spans="1:26" x14ac:dyDescent="0.3">
      <c r="A61" s="87" t="s">
        <v>209</v>
      </c>
      <c r="B61" s="18"/>
      <c r="C61" s="18"/>
      <c r="D61" s="17"/>
      <c r="E61" s="18"/>
      <c r="F61" s="18"/>
      <c r="G61" s="135"/>
      <c r="H61" s="194"/>
      <c r="I61" s="15"/>
      <c r="J61" s="21">
        <v>-17500</v>
      </c>
      <c r="K61" s="21"/>
      <c r="L61" s="98"/>
      <c r="M61" s="15"/>
      <c r="N61" s="15"/>
      <c r="O61" s="118"/>
      <c r="P61" s="27"/>
      <c r="Q61" s="25"/>
      <c r="R61" s="11"/>
      <c r="S61" s="11"/>
      <c r="T61" s="11"/>
      <c r="U61" s="27"/>
      <c r="V61" s="25"/>
      <c r="W61" s="11"/>
      <c r="X61" s="15"/>
      <c r="Y61" s="11"/>
      <c r="Z61" s="26"/>
    </row>
    <row r="62" spans="1:26" x14ac:dyDescent="0.3">
      <c r="A62" s="87" t="s">
        <v>210</v>
      </c>
      <c r="B62" s="18"/>
      <c r="C62" s="18"/>
      <c r="D62" s="17"/>
      <c r="E62" s="18"/>
      <c r="F62" s="18"/>
      <c r="G62" s="135"/>
      <c r="H62" s="194"/>
      <c r="I62" s="15"/>
      <c r="J62" s="21">
        <v>-13000</v>
      </c>
      <c r="K62" s="21"/>
      <c r="L62" s="98"/>
      <c r="M62" s="15"/>
      <c r="N62" s="15"/>
      <c r="O62" s="118"/>
      <c r="P62" s="27"/>
      <c r="Q62" s="25"/>
      <c r="R62" s="11"/>
      <c r="S62" s="11"/>
      <c r="T62" s="11"/>
      <c r="U62" s="27"/>
      <c r="V62" s="25"/>
      <c r="W62" s="11"/>
      <c r="X62" s="15"/>
      <c r="Y62" s="11"/>
      <c r="Z62" s="26"/>
    </row>
    <row r="63" spans="1:26" x14ac:dyDescent="0.3">
      <c r="A63" s="87" t="s">
        <v>211</v>
      </c>
      <c r="B63" s="18"/>
      <c r="C63" s="18"/>
      <c r="D63" s="17"/>
      <c r="E63" s="18"/>
      <c r="F63" s="18"/>
      <c r="G63" s="135"/>
      <c r="H63" s="194"/>
      <c r="I63" s="15"/>
      <c r="J63" s="21">
        <v>-33750</v>
      </c>
      <c r="K63" s="21"/>
      <c r="L63" s="98"/>
      <c r="M63" s="15"/>
      <c r="N63" s="15"/>
      <c r="O63" s="118"/>
      <c r="P63" s="27"/>
      <c r="Q63" s="25"/>
      <c r="R63" s="11"/>
      <c r="S63" s="11"/>
      <c r="T63" s="11"/>
      <c r="U63" s="27"/>
      <c r="V63" s="25"/>
      <c r="W63" s="11"/>
      <c r="X63" s="15"/>
      <c r="Y63" s="11"/>
      <c r="Z63" s="26"/>
    </row>
    <row r="64" spans="1:26" x14ac:dyDescent="0.3">
      <c r="A64" s="87" t="s">
        <v>31</v>
      </c>
      <c r="B64" s="18"/>
      <c r="C64" s="18"/>
      <c r="D64" s="17"/>
      <c r="E64" s="18"/>
      <c r="F64" s="18"/>
      <c r="G64" s="135"/>
      <c r="H64" s="194"/>
      <c r="I64" s="15"/>
      <c r="J64" s="21">
        <f t="shared" ref="J64:Z64" si="1">SUM(J3:JJ63)</f>
        <v>8.0000000074505806E-2</v>
      </c>
      <c r="K64" s="21">
        <f t="shared" si="1"/>
        <v>8.0000000074505806E-2</v>
      </c>
      <c r="L64" s="251">
        <f t="shared" si="1"/>
        <v>8.0000000074505806E-2</v>
      </c>
      <c r="M64" s="21">
        <f t="shared" si="1"/>
        <v>0</v>
      </c>
      <c r="N64" s="21">
        <f t="shared" si="1"/>
        <v>0</v>
      </c>
      <c r="O64" s="21">
        <f t="shared" si="1"/>
        <v>0</v>
      </c>
      <c r="P64" s="26">
        <f t="shared" si="1"/>
        <v>0</v>
      </c>
      <c r="Q64" s="251">
        <f t="shared" si="1"/>
        <v>0</v>
      </c>
      <c r="R64" s="21">
        <f t="shared" si="1"/>
        <v>0</v>
      </c>
      <c r="S64" s="21">
        <f t="shared" si="1"/>
        <v>0</v>
      </c>
      <c r="T64" s="21">
        <f t="shared" si="1"/>
        <v>0</v>
      </c>
      <c r="U64" s="26">
        <f t="shared" si="1"/>
        <v>0</v>
      </c>
      <c r="V64" s="251">
        <f t="shared" si="1"/>
        <v>0</v>
      </c>
      <c r="W64" s="21">
        <f t="shared" si="1"/>
        <v>0</v>
      </c>
      <c r="X64" s="21">
        <f t="shared" si="1"/>
        <v>0</v>
      </c>
      <c r="Y64" s="21">
        <f t="shared" si="1"/>
        <v>0</v>
      </c>
      <c r="Z64" s="26">
        <f t="shared" si="1"/>
        <v>0</v>
      </c>
    </row>
    <row r="65" spans="1:26" ht="16.2" thickBot="1" x14ac:dyDescent="0.35">
      <c r="A65" s="137" t="s">
        <v>32</v>
      </c>
      <c r="B65" s="140"/>
      <c r="C65" s="140"/>
      <c r="D65" s="139"/>
      <c r="E65" s="140"/>
      <c r="F65" s="140"/>
      <c r="G65" s="138"/>
      <c r="H65" s="222"/>
      <c r="I65" s="141"/>
      <c r="J65" s="142">
        <v>-25000</v>
      </c>
      <c r="K65" s="142">
        <v>-50000</v>
      </c>
      <c r="L65" s="143">
        <v>-218000</v>
      </c>
      <c r="M65" s="876">
        <v>-175000</v>
      </c>
      <c r="N65" s="877">
        <v>-275000</v>
      </c>
      <c r="O65" s="878">
        <v>-275000</v>
      </c>
      <c r="P65" s="877">
        <v>-275000</v>
      </c>
      <c r="Q65" s="879">
        <v>-290000</v>
      </c>
      <c r="R65" s="876">
        <v>-290000</v>
      </c>
      <c r="S65" s="144">
        <v>-300000</v>
      </c>
      <c r="T65" s="144">
        <v>-310000</v>
      </c>
      <c r="U65" s="145">
        <v>-310000</v>
      </c>
      <c r="V65" s="143">
        <v>-310000</v>
      </c>
      <c r="W65" s="144">
        <v>-310000</v>
      </c>
      <c r="X65" s="144">
        <v>-310000</v>
      </c>
      <c r="Y65" s="144">
        <v>-310000</v>
      </c>
      <c r="Z65" s="145">
        <v>-310000</v>
      </c>
    </row>
    <row r="66" spans="1:26" ht="16.8" thickTop="1" thickBot="1" x14ac:dyDescent="0.35">
      <c r="A66" s="151" t="s">
        <v>30</v>
      </c>
      <c r="B66" s="154"/>
      <c r="C66" s="155"/>
      <c r="D66" s="153"/>
      <c r="E66" s="154"/>
      <c r="F66" s="154"/>
      <c r="G66" s="152"/>
      <c r="H66" s="275"/>
      <c r="I66" s="70"/>
      <c r="J66" s="94">
        <f>SUM(J60+J61+J62+J63+J65)</f>
        <v>-176246</v>
      </c>
      <c r="K66" s="94">
        <f>SUM(K60+K61+K62+K63+K65)</f>
        <v>-132945</v>
      </c>
      <c r="L66" s="82">
        <f t="shared" ref="L66:Z66" si="2">SUM(L60+L61+L62+L63+L65)</f>
        <v>-219957</v>
      </c>
      <c r="M66" s="70">
        <f t="shared" si="2"/>
        <v>-175000</v>
      </c>
      <c r="N66" s="70">
        <f t="shared" si="2"/>
        <v>-275000</v>
      </c>
      <c r="O66" s="120">
        <f t="shared" si="2"/>
        <v>-275000</v>
      </c>
      <c r="P66" s="71">
        <f t="shared" si="2"/>
        <v>-275000</v>
      </c>
      <c r="Q66" s="82">
        <f t="shared" si="2"/>
        <v>-290000</v>
      </c>
      <c r="R66" s="70">
        <f t="shared" si="2"/>
        <v>-290000</v>
      </c>
      <c r="S66" s="70">
        <f t="shared" si="2"/>
        <v>-300000</v>
      </c>
      <c r="T66" s="70">
        <f t="shared" si="2"/>
        <v>-310000</v>
      </c>
      <c r="U66" s="71">
        <f t="shared" si="2"/>
        <v>-310000</v>
      </c>
      <c r="V66" s="82">
        <f t="shared" si="2"/>
        <v>-310000</v>
      </c>
      <c r="W66" s="70">
        <f t="shared" si="2"/>
        <v>-310000</v>
      </c>
      <c r="X66" s="70">
        <f t="shared" si="2"/>
        <v>-310000</v>
      </c>
      <c r="Y66" s="70">
        <f t="shared" si="2"/>
        <v>-310000</v>
      </c>
      <c r="Z66" s="71">
        <f t="shared" si="2"/>
        <v>-310000</v>
      </c>
    </row>
    <row r="67" spans="1:26" ht="16.8" thickTop="1" thickBot="1" x14ac:dyDescent="0.35">
      <c r="A67" s="90"/>
      <c r="B67" s="74"/>
      <c r="C67" s="74"/>
      <c r="D67" s="73"/>
      <c r="E67" s="74"/>
      <c r="F67" s="74"/>
      <c r="G67" s="130"/>
      <c r="H67" s="221"/>
      <c r="I67" s="75"/>
      <c r="J67" s="108"/>
      <c r="K67" s="108"/>
      <c r="L67" s="430"/>
      <c r="M67" s="128"/>
      <c r="N67" s="75"/>
      <c r="O67" s="22"/>
      <c r="P67" s="481"/>
      <c r="Q67" s="430"/>
      <c r="R67" s="128"/>
      <c r="S67" s="128"/>
      <c r="T67" s="128"/>
      <c r="U67" s="481"/>
      <c r="V67" s="430"/>
      <c r="W67" s="128"/>
      <c r="X67" s="75"/>
      <c r="Y67" s="128"/>
      <c r="Z67" s="461"/>
    </row>
    <row r="68" spans="1:26" ht="16.8" thickTop="1" thickBot="1" x14ac:dyDescent="0.35">
      <c r="A68" s="146" t="s">
        <v>132</v>
      </c>
      <c r="B68" s="149"/>
      <c r="C68" s="149"/>
      <c r="D68" s="148"/>
      <c r="E68" s="149"/>
      <c r="F68" s="149"/>
      <c r="G68" s="147"/>
      <c r="H68" s="276"/>
      <c r="I68" s="150">
        <v>93701.04</v>
      </c>
      <c r="J68" s="252">
        <f t="shared" ref="J68:Z68" si="3">SUM(I68+J59-J65)</f>
        <v>118701.04</v>
      </c>
      <c r="K68" s="253">
        <f t="shared" si="3"/>
        <v>3.9999999993597157E-2</v>
      </c>
      <c r="L68" s="184">
        <f t="shared" si="3"/>
        <v>166000.03999999998</v>
      </c>
      <c r="M68" s="150">
        <f t="shared" si="3"/>
        <v>39000.039999999979</v>
      </c>
      <c r="N68" s="150">
        <f t="shared" si="3"/>
        <v>33000.039999999979</v>
      </c>
      <c r="O68" s="252">
        <f t="shared" si="3"/>
        <v>298000.03999999998</v>
      </c>
      <c r="P68" s="185">
        <f t="shared" si="3"/>
        <v>15000.039999999979</v>
      </c>
      <c r="Q68" s="184">
        <f t="shared" si="3"/>
        <v>3000.039999999979</v>
      </c>
      <c r="R68" s="150">
        <f t="shared" si="3"/>
        <v>208000.03999999998</v>
      </c>
      <c r="S68" s="150">
        <f t="shared" si="3"/>
        <v>508000.04</v>
      </c>
      <c r="T68" s="150">
        <f t="shared" si="3"/>
        <v>242500.03999999998</v>
      </c>
      <c r="U68" s="185">
        <f t="shared" si="3"/>
        <v>205700.03999999998</v>
      </c>
      <c r="V68" s="184">
        <f t="shared" si="3"/>
        <v>320500.03999999998</v>
      </c>
      <c r="W68" s="150">
        <f t="shared" si="3"/>
        <v>170500.03999999998</v>
      </c>
      <c r="X68" s="150">
        <f t="shared" si="3"/>
        <v>120500.03999999998</v>
      </c>
      <c r="Y68" s="150">
        <f t="shared" si="3"/>
        <v>10500.039999999979</v>
      </c>
      <c r="Z68" s="185">
        <f t="shared" si="3"/>
        <v>320500.03999999998</v>
      </c>
    </row>
    <row r="69" spans="1:26" ht="16.2" thickTop="1" x14ac:dyDescent="0.3">
      <c r="A69" s="2"/>
      <c r="B69" s="2"/>
      <c r="D69" s="14"/>
      <c r="E69" s="2"/>
      <c r="F69" s="2"/>
      <c r="G69" s="2"/>
    </row>
    <row r="70" spans="1:26" x14ac:dyDescent="0.3">
      <c r="A70" s="2"/>
      <c r="B70" s="2"/>
      <c r="D70" s="14"/>
      <c r="E70" s="2"/>
      <c r="F70" s="2"/>
      <c r="G70" s="2"/>
    </row>
    <row r="71" spans="1:26" x14ac:dyDescent="0.3">
      <c r="A71" s="2"/>
      <c r="B71" s="2"/>
      <c r="D71" s="14"/>
      <c r="E71" s="2"/>
      <c r="F71" s="2"/>
      <c r="G71" s="2"/>
    </row>
    <row r="72" spans="1:26" x14ac:dyDescent="0.3">
      <c r="A72" s="2"/>
      <c r="B72" s="2"/>
      <c r="D72" s="14"/>
      <c r="E72" s="2"/>
      <c r="F72" s="2"/>
      <c r="G72" s="2"/>
    </row>
    <row r="73" spans="1:26" x14ac:dyDescent="0.3">
      <c r="A73" s="2"/>
      <c r="B73" s="2"/>
      <c r="D73" s="14"/>
      <c r="E73" s="2"/>
      <c r="F73" s="2"/>
      <c r="G73" s="2"/>
    </row>
    <row r="74" spans="1:26" x14ac:dyDescent="0.3">
      <c r="A74" s="2"/>
      <c r="B74" s="2"/>
      <c r="D74" s="14"/>
      <c r="E74" s="2"/>
      <c r="F74" s="2"/>
      <c r="G74" s="2"/>
    </row>
    <row r="75" spans="1:26" x14ac:dyDescent="0.3">
      <c r="A75" s="2"/>
      <c r="B75" s="2"/>
      <c r="D75" s="14"/>
      <c r="E75" s="2"/>
      <c r="F75" s="2"/>
      <c r="G75" s="2"/>
    </row>
    <row r="76" spans="1:26" x14ac:dyDescent="0.3">
      <c r="A76" s="2"/>
      <c r="B76" s="2"/>
      <c r="D76" s="14"/>
      <c r="E76" s="2"/>
      <c r="F76" s="2"/>
      <c r="G76" s="2"/>
    </row>
    <row r="77" spans="1:26" x14ac:dyDescent="0.3">
      <c r="A77" s="2"/>
      <c r="B77" s="2"/>
      <c r="D77" s="14"/>
      <c r="E77" s="2"/>
      <c r="F77" s="2"/>
      <c r="G77" s="2"/>
    </row>
    <row r="78" spans="1:26" x14ac:dyDescent="0.3">
      <c r="A78" s="2"/>
      <c r="B78" s="2"/>
      <c r="D78" s="14"/>
      <c r="E78" s="2"/>
      <c r="F78" s="2"/>
      <c r="G78" s="2"/>
    </row>
    <row r="79" spans="1:26" x14ac:dyDescent="0.3">
      <c r="A79" s="2"/>
      <c r="B79" s="2"/>
      <c r="D79" s="14"/>
      <c r="E79" s="2"/>
      <c r="F79" s="2"/>
      <c r="G79" s="2"/>
    </row>
    <row r="80" spans="1:26" x14ac:dyDescent="0.3">
      <c r="A80" s="2"/>
      <c r="B80" s="2"/>
      <c r="D80" s="14"/>
      <c r="E80" s="2"/>
      <c r="F80" s="2"/>
      <c r="G80" s="2"/>
    </row>
    <row r="81" spans="1:7" x14ac:dyDescent="0.3">
      <c r="A81" s="2"/>
      <c r="B81" s="2"/>
      <c r="D81" s="14"/>
      <c r="E81" s="2"/>
      <c r="F81" s="2"/>
      <c r="G81" s="2"/>
    </row>
    <row r="82" spans="1:7" x14ac:dyDescent="0.3">
      <c r="A82" s="2"/>
      <c r="B82" s="2"/>
      <c r="D82" s="14"/>
      <c r="E82" s="2"/>
      <c r="F82" s="2"/>
      <c r="G82" s="2"/>
    </row>
  </sheetData>
  <printOptions horizontalCentered="1"/>
  <pageMargins left="0" right="0" top="0.5" bottom="0" header="0" footer="0"/>
  <pageSetup paperSize="5" scale="3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56FCF-C3E3-4B22-963E-AB29EACAF6D2}">
  <dimension ref="A1:V29"/>
  <sheetViews>
    <sheetView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Q25" sqref="Q25"/>
    </sheetView>
  </sheetViews>
  <sheetFormatPr defaultRowHeight="15.6" x14ac:dyDescent="0.3"/>
  <cols>
    <col min="1" max="1" width="47.109375" style="19" customWidth="1"/>
    <col min="2" max="2" width="13" style="219" customWidth="1"/>
    <col min="3" max="3" width="11.44140625" style="19" customWidth="1"/>
    <col min="4" max="4" width="38.33203125" style="219" customWidth="1"/>
    <col min="5" max="5" width="14.33203125" style="19" customWidth="1"/>
    <col min="6" max="6" width="11" style="19" customWidth="1"/>
    <col min="7" max="9" width="11.6640625" style="19" customWidth="1"/>
    <col min="10" max="10" width="14.44140625" style="19" customWidth="1"/>
    <col min="11" max="11" width="14.5546875" style="19" customWidth="1"/>
    <col min="12" max="12" width="13.88671875" style="19" customWidth="1"/>
    <col min="13" max="13" width="12.109375" style="19" bestFit="1" customWidth="1"/>
    <col min="14" max="14" width="15.5546875" style="19" customWidth="1"/>
    <col min="15" max="15" width="13.88671875" style="19" customWidth="1"/>
    <col min="16" max="16" width="13.44140625" style="19" customWidth="1"/>
    <col min="17" max="17" width="12.88671875" style="19" customWidth="1"/>
    <col min="18" max="18" width="13.88671875" style="19" customWidth="1"/>
    <col min="19" max="19" width="14.88671875" style="19" customWidth="1"/>
    <col min="20" max="22" width="12" style="20" customWidth="1"/>
    <col min="23" max="242" width="9.109375" style="19"/>
    <col min="243" max="243" width="23.109375" style="19" customWidth="1"/>
    <col min="244" max="245" width="9.109375" style="19"/>
    <col min="246" max="246" width="13" style="19" customWidth="1"/>
    <col min="247" max="247" width="29.33203125" style="19" customWidth="1"/>
    <col min="248" max="250" width="9.109375" style="19"/>
    <col min="251" max="251" width="14.6640625" style="19" customWidth="1"/>
    <col min="252" max="252" width="13.44140625" style="19" customWidth="1"/>
    <col min="253" max="253" width="12.6640625" style="19" customWidth="1"/>
    <col min="254" max="254" width="14.109375" style="19" customWidth="1"/>
    <col min="255" max="255" width="9.109375" style="19"/>
    <col min="256" max="257" width="10.109375" style="19" bestFit="1" customWidth="1"/>
    <col min="258" max="259" width="9.33203125" style="19" bestFit="1" customWidth="1"/>
    <col min="260" max="266" width="10.109375" style="19" bestFit="1" customWidth="1"/>
    <col min="267" max="267" width="9.33203125" style="19" bestFit="1" customWidth="1"/>
    <col min="268" max="269" width="10.109375" style="19" bestFit="1" customWidth="1"/>
    <col min="270" max="272" width="9.33203125" style="19" bestFit="1" customWidth="1"/>
    <col min="273" max="275" width="10.109375" style="19" bestFit="1" customWidth="1"/>
    <col min="276" max="276" width="14.109375" style="19" customWidth="1"/>
    <col min="277" max="498" width="9.109375" style="19"/>
    <col min="499" max="499" width="23.109375" style="19" customWidth="1"/>
    <col min="500" max="501" width="9.109375" style="19"/>
    <col min="502" max="502" width="13" style="19" customWidth="1"/>
    <col min="503" max="503" width="29.33203125" style="19" customWidth="1"/>
    <col min="504" max="506" width="9.109375" style="19"/>
    <col min="507" max="507" width="14.6640625" style="19" customWidth="1"/>
    <col min="508" max="508" width="13.44140625" style="19" customWidth="1"/>
    <col min="509" max="509" width="12.6640625" style="19" customWidth="1"/>
    <col min="510" max="510" width="14.109375" style="19" customWidth="1"/>
    <col min="511" max="511" width="9.109375" style="19"/>
    <col min="512" max="513" width="10.109375" style="19" bestFit="1" customWidth="1"/>
    <col min="514" max="515" width="9.33203125" style="19" bestFit="1" customWidth="1"/>
    <col min="516" max="522" width="10.109375" style="19" bestFit="1" customWidth="1"/>
    <col min="523" max="523" width="9.33203125" style="19" bestFit="1" customWidth="1"/>
    <col min="524" max="525" width="10.109375" style="19" bestFit="1" customWidth="1"/>
    <col min="526" max="528" width="9.33203125" style="19" bestFit="1" customWidth="1"/>
    <col min="529" max="531" width="10.109375" style="19" bestFit="1" customWidth="1"/>
    <col min="532" max="532" width="14.109375" style="19" customWidth="1"/>
    <col min="533" max="754" width="9.109375" style="19"/>
    <col min="755" max="755" width="23.109375" style="19" customWidth="1"/>
    <col min="756" max="757" width="9.109375" style="19"/>
    <col min="758" max="758" width="13" style="19" customWidth="1"/>
    <col min="759" max="759" width="29.33203125" style="19" customWidth="1"/>
    <col min="760" max="762" width="9.109375" style="19"/>
    <col min="763" max="763" width="14.6640625" style="19" customWidth="1"/>
    <col min="764" max="764" width="13.44140625" style="19" customWidth="1"/>
    <col min="765" max="765" width="12.6640625" style="19" customWidth="1"/>
    <col min="766" max="766" width="14.109375" style="19" customWidth="1"/>
    <col min="767" max="767" width="9.109375" style="19"/>
    <col min="768" max="769" width="10.109375" style="19" bestFit="1" customWidth="1"/>
    <col min="770" max="771" width="9.33203125" style="19" bestFit="1" customWidth="1"/>
    <col min="772" max="778" width="10.109375" style="19" bestFit="1" customWidth="1"/>
    <col min="779" max="779" width="9.33203125" style="19" bestFit="1" customWidth="1"/>
    <col min="780" max="781" width="10.109375" style="19" bestFit="1" customWidth="1"/>
    <col min="782" max="784" width="9.33203125" style="19" bestFit="1" customWidth="1"/>
    <col min="785" max="787" width="10.109375" style="19" bestFit="1" customWidth="1"/>
    <col min="788" max="788" width="14.109375" style="19" customWidth="1"/>
    <col min="789" max="1010" width="9.109375" style="19"/>
    <col min="1011" max="1011" width="23.109375" style="19" customWidth="1"/>
    <col min="1012" max="1013" width="9.109375" style="19"/>
    <col min="1014" max="1014" width="13" style="19" customWidth="1"/>
    <col min="1015" max="1015" width="29.33203125" style="19" customWidth="1"/>
    <col min="1016" max="1018" width="9.109375" style="19"/>
    <col min="1019" max="1019" width="14.6640625" style="19" customWidth="1"/>
    <col min="1020" max="1020" width="13.44140625" style="19" customWidth="1"/>
    <col min="1021" max="1021" width="12.6640625" style="19" customWidth="1"/>
    <col min="1022" max="1022" width="14.109375" style="19" customWidth="1"/>
    <col min="1023" max="1023" width="9.109375" style="19"/>
    <col min="1024" max="1025" width="10.109375" style="19" bestFit="1" customWidth="1"/>
    <col min="1026" max="1027" width="9.33203125" style="19" bestFit="1" customWidth="1"/>
    <col min="1028" max="1034" width="10.109375" style="19" bestFit="1" customWidth="1"/>
    <col min="1035" max="1035" width="9.33203125" style="19" bestFit="1" customWidth="1"/>
    <col min="1036" max="1037" width="10.109375" style="19" bestFit="1" customWidth="1"/>
    <col min="1038" max="1040" width="9.33203125" style="19" bestFit="1" customWidth="1"/>
    <col min="1041" max="1043" width="10.109375" style="19" bestFit="1" customWidth="1"/>
    <col min="1044" max="1044" width="14.109375" style="19" customWidth="1"/>
    <col min="1045" max="1266" width="9.109375" style="19"/>
    <col min="1267" max="1267" width="23.109375" style="19" customWidth="1"/>
    <col min="1268" max="1269" width="9.109375" style="19"/>
    <col min="1270" max="1270" width="13" style="19" customWidth="1"/>
    <col min="1271" max="1271" width="29.33203125" style="19" customWidth="1"/>
    <col min="1272" max="1274" width="9.109375" style="19"/>
    <col min="1275" max="1275" width="14.6640625" style="19" customWidth="1"/>
    <col min="1276" max="1276" width="13.44140625" style="19" customWidth="1"/>
    <col min="1277" max="1277" width="12.6640625" style="19" customWidth="1"/>
    <col min="1278" max="1278" width="14.109375" style="19" customWidth="1"/>
    <col min="1279" max="1279" width="9.109375" style="19"/>
    <col min="1280" max="1281" width="10.109375" style="19" bestFit="1" customWidth="1"/>
    <col min="1282" max="1283" width="9.33203125" style="19" bestFit="1" customWidth="1"/>
    <col min="1284" max="1290" width="10.109375" style="19" bestFit="1" customWidth="1"/>
    <col min="1291" max="1291" width="9.33203125" style="19" bestFit="1" customWidth="1"/>
    <col min="1292" max="1293" width="10.109375" style="19" bestFit="1" customWidth="1"/>
    <col min="1294" max="1296" width="9.33203125" style="19" bestFit="1" customWidth="1"/>
    <col min="1297" max="1299" width="10.109375" style="19" bestFit="1" customWidth="1"/>
    <col min="1300" max="1300" width="14.109375" style="19" customWidth="1"/>
    <col min="1301" max="1522" width="9.109375" style="19"/>
    <col min="1523" max="1523" width="23.109375" style="19" customWidth="1"/>
    <col min="1524" max="1525" width="9.109375" style="19"/>
    <col min="1526" max="1526" width="13" style="19" customWidth="1"/>
    <col min="1527" max="1527" width="29.33203125" style="19" customWidth="1"/>
    <col min="1528" max="1530" width="9.109375" style="19"/>
    <col min="1531" max="1531" width="14.6640625" style="19" customWidth="1"/>
    <col min="1532" max="1532" width="13.44140625" style="19" customWidth="1"/>
    <col min="1533" max="1533" width="12.6640625" style="19" customWidth="1"/>
    <col min="1534" max="1534" width="14.109375" style="19" customWidth="1"/>
    <col min="1535" max="1535" width="9.109375" style="19"/>
    <col min="1536" max="1537" width="10.109375" style="19" bestFit="1" customWidth="1"/>
    <col min="1538" max="1539" width="9.33203125" style="19" bestFit="1" customWidth="1"/>
    <col min="1540" max="1546" width="10.109375" style="19" bestFit="1" customWidth="1"/>
    <col min="1547" max="1547" width="9.33203125" style="19" bestFit="1" customWidth="1"/>
    <col min="1548" max="1549" width="10.109375" style="19" bestFit="1" customWidth="1"/>
    <col min="1550" max="1552" width="9.33203125" style="19" bestFit="1" customWidth="1"/>
    <col min="1553" max="1555" width="10.109375" style="19" bestFit="1" customWidth="1"/>
    <col min="1556" max="1556" width="14.109375" style="19" customWidth="1"/>
    <col min="1557" max="1778" width="9.109375" style="19"/>
    <col min="1779" max="1779" width="23.109375" style="19" customWidth="1"/>
    <col min="1780" max="1781" width="9.109375" style="19"/>
    <col min="1782" max="1782" width="13" style="19" customWidth="1"/>
    <col min="1783" max="1783" width="29.33203125" style="19" customWidth="1"/>
    <col min="1784" max="1786" width="9.109375" style="19"/>
    <col min="1787" max="1787" width="14.6640625" style="19" customWidth="1"/>
    <col min="1788" max="1788" width="13.44140625" style="19" customWidth="1"/>
    <col min="1789" max="1789" width="12.6640625" style="19" customWidth="1"/>
    <col min="1790" max="1790" width="14.109375" style="19" customWidth="1"/>
    <col min="1791" max="1791" width="9.109375" style="19"/>
    <col min="1792" max="1793" width="10.109375" style="19" bestFit="1" customWidth="1"/>
    <col min="1794" max="1795" width="9.33203125" style="19" bestFit="1" customWidth="1"/>
    <col min="1796" max="1802" width="10.109375" style="19" bestFit="1" customWidth="1"/>
    <col min="1803" max="1803" width="9.33203125" style="19" bestFit="1" customWidth="1"/>
    <col min="1804" max="1805" width="10.109375" style="19" bestFit="1" customWidth="1"/>
    <col min="1806" max="1808" width="9.33203125" style="19" bestFit="1" customWidth="1"/>
    <col min="1809" max="1811" width="10.109375" style="19" bestFit="1" customWidth="1"/>
    <col min="1812" max="1812" width="14.109375" style="19" customWidth="1"/>
    <col min="1813" max="2034" width="9.109375" style="19"/>
    <col min="2035" max="2035" width="23.109375" style="19" customWidth="1"/>
    <col min="2036" max="2037" width="9.109375" style="19"/>
    <col min="2038" max="2038" width="13" style="19" customWidth="1"/>
    <col min="2039" max="2039" width="29.33203125" style="19" customWidth="1"/>
    <col min="2040" max="2042" width="9.109375" style="19"/>
    <col min="2043" max="2043" width="14.6640625" style="19" customWidth="1"/>
    <col min="2044" max="2044" width="13.44140625" style="19" customWidth="1"/>
    <col min="2045" max="2045" width="12.6640625" style="19" customWidth="1"/>
    <col min="2046" max="2046" width="14.109375" style="19" customWidth="1"/>
    <col min="2047" max="2047" width="9.109375" style="19"/>
    <col min="2048" max="2049" width="10.109375" style="19" bestFit="1" customWidth="1"/>
    <col min="2050" max="2051" width="9.33203125" style="19" bestFit="1" customWidth="1"/>
    <col min="2052" max="2058" width="10.109375" style="19" bestFit="1" customWidth="1"/>
    <col min="2059" max="2059" width="9.33203125" style="19" bestFit="1" customWidth="1"/>
    <col min="2060" max="2061" width="10.109375" style="19" bestFit="1" customWidth="1"/>
    <col min="2062" max="2064" width="9.33203125" style="19" bestFit="1" customWidth="1"/>
    <col min="2065" max="2067" width="10.109375" style="19" bestFit="1" customWidth="1"/>
    <col min="2068" max="2068" width="14.109375" style="19" customWidth="1"/>
    <col min="2069" max="2290" width="9.109375" style="19"/>
    <col min="2291" max="2291" width="23.109375" style="19" customWidth="1"/>
    <col min="2292" max="2293" width="9.109375" style="19"/>
    <col min="2294" max="2294" width="13" style="19" customWidth="1"/>
    <col min="2295" max="2295" width="29.33203125" style="19" customWidth="1"/>
    <col min="2296" max="2298" width="9.109375" style="19"/>
    <col min="2299" max="2299" width="14.6640625" style="19" customWidth="1"/>
    <col min="2300" max="2300" width="13.44140625" style="19" customWidth="1"/>
    <col min="2301" max="2301" width="12.6640625" style="19" customWidth="1"/>
    <col min="2302" max="2302" width="14.109375" style="19" customWidth="1"/>
    <col min="2303" max="2303" width="9.109375" style="19"/>
    <col min="2304" max="2305" width="10.109375" style="19" bestFit="1" customWidth="1"/>
    <col min="2306" max="2307" width="9.33203125" style="19" bestFit="1" customWidth="1"/>
    <col min="2308" max="2314" width="10.109375" style="19" bestFit="1" customWidth="1"/>
    <col min="2315" max="2315" width="9.33203125" style="19" bestFit="1" customWidth="1"/>
    <col min="2316" max="2317" width="10.109375" style="19" bestFit="1" customWidth="1"/>
    <col min="2318" max="2320" width="9.33203125" style="19" bestFit="1" customWidth="1"/>
    <col min="2321" max="2323" width="10.109375" style="19" bestFit="1" customWidth="1"/>
    <col min="2324" max="2324" width="14.109375" style="19" customWidth="1"/>
    <col min="2325" max="2546" width="9.109375" style="19"/>
    <col min="2547" max="2547" width="23.109375" style="19" customWidth="1"/>
    <col min="2548" max="2549" width="9.109375" style="19"/>
    <col min="2550" max="2550" width="13" style="19" customWidth="1"/>
    <col min="2551" max="2551" width="29.33203125" style="19" customWidth="1"/>
    <col min="2552" max="2554" width="9.109375" style="19"/>
    <col min="2555" max="2555" width="14.6640625" style="19" customWidth="1"/>
    <col min="2556" max="2556" width="13.44140625" style="19" customWidth="1"/>
    <col min="2557" max="2557" width="12.6640625" style="19" customWidth="1"/>
    <col min="2558" max="2558" width="14.109375" style="19" customWidth="1"/>
    <col min="2559" max="2559" width="9.109375" style="19"/>
    <col min="2560" max="2561" width="10.109375" style="19" bestFit="1" customWidth="1"/>
    <col min="2562" max="2563" width="9.33203125" style="19" bestFit="1" customWidth="1"/>
    <col min="2564" max="2570" width="10.109375" style="19" bestFit="1" customWidth="1"/>
    <col min="2571" max="2571" width="9.33203125" style="19" bestFit="1" customWidth="1"/>
    <col min="2572" max="2573" width="10.109375" style="19" bestFit="1" customWidth="1"/>
    <col min="2574" max="2576" width="9.33203125" style="19" bestFit="1" customWidth="1"/>
    <col min="2577" max="2579" width="10.109375" style="19" bestFit="1" customWidth="1"/>
    <col min="2580" max="2580" width="14.109375" style="19" customWidth="1"/>
    <col min="2581" max="2802" width="9.109375" style="19"/>
    <col min="2803" max="2803" width="23.109375" style="19" customWidth="1"/>
    <col min="2804" max="2805" width="9.109375" style="19"/>
    <col min="2806" max="2806" width="13" style="19" customWidth="1"/>
    <col min="2807" max="2807" width="29.33203125" style="19" customWidth="1"/>
    <col min="2808" max="2810" width="9.109375" style="19"/>
    <col min="2811" max="2811" width="14.6640625" style="19" customWidth="1"/>
    <col min="2812" max="2812" width="13.44140625" style="19" customWidth="1"/>
    <col min="2813" max="2813" width="12.6640625" style="19" customWidth="1"/>
    <col min="2814" max="2814" width="14.109375" style="19" customWidth="1"/>
    <col min="2815" max="2815" width="9.109375" style="19"/>
    <col min="2816" max="2817" width="10.109375" style="19" bestFit="1" customWidth="1"/>
    <col min="2818" max="2819" width="9.33203125" style="19" bestFit="1" customWidth="1"/>
    <col min="2820" max="2826" width="10.109375" style="19" bestFit="1" customWidth="1"/>
    <col min="2827" max="2827" width="9.33203125" style="19" bestFit="1" customWidth="1"/>
    <col min="2828" max="2829" width="10.109375" style="19" bestFit="1" customWidth="1"/>
    <col min="2830" max="2832" width="9.33203125" style="19" bestFit="1" customWidth="1"/>
    <col min="2833" max="2835" width="10.109375" style="19" bestFit="1" customWidth="1"/>
    <col min="2836" max="2836" width="14.109375" style="19" customWidth="1"/>
    <col min="2837" max="3058" width="9.109375" style="19"/>
    <col min="3059" max="3059" width="23.109375" style="19" customWidth="1"/>
    <col min="3060" max="3061" width="9.109375" style="19"/>
    <col min="3062" max="3062" width="13" style="19" customWidth="1"/>
    <col min="3063" max="3063" width="29.33203125" style="19" customWidth="1"/>
    <col min="3064" max="3066" width="9.109375" style="19"/>
    <col min="3067" max="3067" width="14.6640625" style="19" customWidth="1"/>
    <col min="3068" max="3068" width="13.44140625" style="19" customWidth="1"/>
    <col min="3069" max="3069" width="12.6640625" style="19" customWidth="1"/>
    <col min="3070" max="3070" width="14.109375" style="19" customWidth="1"/>
    <col min="3071" max="3071" width="9.109375" style="19"/>
    <col min="3072" max="3073" width="10.109375" style="19" bestFit="1" customWidth="1"/>
    <col min="3074" max="3075" width="9.33203125" style="19" bestFit="1" customWidth="1"/>
    <col min="3076" max="3082" width="10.109375" style="19" bestFit="1" customWidth="1"/>
    <col min="3083" max="3083" width="9.33203125" style="19" bestFit="1" customWidth="1"/>
    <col min="3084" max="3085" width="10.109375" style="19" bestFit="1" customWidth="1"/>
    <col min="3086" max="3088" width="9.33203125" style="19" bestFit="1" customWidth="1"/>
    <col min="3089" max="3091" width="10.109375" style="19" bestFit="1" customWidth="1"/>
    <col min="3092" max="3092" width="14.109375" style="19" customWidth="1"/>
    <col min="3093" max="3314" width="9.109375" style="19"/>
    <col min="3315" max="3315" width="23.109375" style="19" customWidth="1"/>
    <col min="3316" max="3317" width="9.109375" style="19"/>
    <col min="3318" max="3318" width="13" style="19" customWidth="1"/>
    <col min="3319" max="3319" width="29.33203125" style="19" customWidth="1"/>
    <col min="3320" max="3322" width="9.109375" style="19"/>
    <col min="3323" max="3323" width="14.6640625" style="19" customWidth="1"/>
    <col min="3324" max="3324" width="13.44140625" style="19" customWidth="1"/>
    <col min="3325" max="3325" width="12.6640625" style="19" customWidth="1"/>
    <col min="3326" max="3326" width="14.109375" style="19" customWidth="1"/>
    <col min="3327" max="3327" width="9.109375" style="19"/>
    <col min="3328" max="3329" width="10.109375" style="19" bestFit="1" customWidth="1"/>
    <col min="3330" max="3331" width="9.33203125" style="19" bestFit="1" customWidth="1"/>
    <col min="3332" max="3338" width="10.109375" style="19" bestFit="1" customWidth="1"/>
    <col min="3339" max="3339" width="9.33203125" style="19" bestFit="1" customWidth="1"/>
    <col min="3340" max="3341" width="10.109375" style="19" bestFit="1" customWidth="1"/>
    <col min="3342" max="3344" width="9.33203125" style="19" bestFit="1" customWidth="1"/>
    <col min="3345" max="3347" width="10.109375" style="19" bestFit="1" customWidth="1"/>
    <col min="3348" max="3348" width="14.109375" style="19" customWidth="1"/>
    <col min="3349" max="3570" width="9.109375" style="19"/>
    <col min="3571" max="3571" width="23.109375" style="19" customWidth="1"/>
    <col min="3572" max="3573" width="9.109375" style="19"/>
    <col min="3574" max="3574" width="13" style="19" customWidth="1"/>
    <col min="3575" max="3575" width="29.33203125" style="19" customWidth="1"/>
    <col min="3576" max="3578" width="9.109375" style="19"/>
    <col min="3579" max="3579" width="14.6640625" style="19" customWidth="1"/>
    <col min="3580" max="3580" width="13.44140625" style="19" customWidth="1"/>
    <col min="3581" max="3581" width="12.6640625" style="19" customWidth="1"/>
    <col min="3582" max="3582" width="14.109375" style="19" customWidth="1"/>
    <col min="3583" max="3583" width="9.109375" style="19"/>
    <col min="3584" max="3585" width="10.109375" style="19" bestFit="1" customWidth="1"/>
    <col min="3586" max="3587" width="9.33203125" style="19" bestFit="1" customWidth="1"/>
    <col min="3588" max="3594" width="10.109375" style="19" bestFit="1" customWidth="1"/>
    <col min="3595" max="3595" width="9.33203125" style="19" bestFit="1" customWidth="1"/>
    <col min="3596" max="3597" width="10.109375" style="19" bestFit="1" customWidth="1"/>
    <col min="3598" max="3600" width="9.33203125" style="19" bestFit="1" customWidth="1"/>
    <col min="3601" max="3603" width="10.109375" style="19" bestFit="1" customWidth="1"/>
    <col min="3604" max="3604" width="14.109375" style="19" customWidth="1"/>
    <col min="3605" max="3826" width="9.109375" style="19"/>
    <col min="3827" max="3827" width="23.109375" style="19" customWidth="1"/>
    <col min="3828" max="3829" width="9.109375" style="19"/>
    <col min="3830" max="3830" width="13" style="19" customWidth="1"/>
    <col min="3831" max="3831" width="29.33203125" style="19" customWidth="1"/>
    <col min="3832" max="3834" width="9.109375" style="19"/>
    <col min="3835" max="3835" width="14.6640625" style="19" customWidth="1"/>
    <col min="3836" max="3836" width="13.44140625" style="19" customWidth="1"/>
    <col min="3837" max="3837" width="12.6640625" style="19" customWidth="1"/>
    <col min="3838" max="3838" width="14.109375" style="19" customWidth="1"/>
    <col min="3839" max="3839" width="9.109375" style="19"/>
    <col min="3840" max="3841" width="10.109375" style="19" bestFit="1" customWidth="1"/>
    <col min="3842" max="3843" width="9.33203125" style="19" bestFit="1" customWidth="1"/>
    <col min="3844" max="3850" width="10.109375" style="19" bestFit="1" customWidth="1"/>
    <col min="3851" max="3851" width="9.33203125" style="19" bestFit="1" customWidth="1"/>
    <col min="3852" max="3853" width="10.109375" style="19" bestFit="1" customWidth="1"/>
    <col min="3854" max="3856" width="9.33203125" style="19" bestFit="1" customWidth="1"/>
    <col min="3857" max="3859" width="10.109375" style="19" bestFit="1" customWidth="1"/>
    <col min="3860" max="3860" width="14.109375" style="19" customWidth="1"/>
    <col min="3861" max="4082" width="9.109375" style="19"/>
    <col min="4083" max="4083" width="23.109375" style="19" customWidth="1"/>
    <col min="4084" max="4085" width="9.109375" style="19"/>
    <col min="4086" max="4086" width="13" style="19" customWidth="1"/>
    <col min="4087" max="4087" width="29.33203125" style="19" customWidth="1"/>
    <col min="4088" max="4090" width="9.109375" style="19"/>
    <col min="4091" max="4091" width="14.6640625" style="19" customWidth="1"/>
    <col min="4092" max="4092" width="13.44140625" style="19" customWidth="1"/>
    <col min="4093" max="4093" width="12.6640625" style="19" customWidth="1"/>
    <col min="4094" max="4094" width="14.109375" style="19" customWidth="1"/>
    <col min="4095" max="4095" width="9.109375" style="19"/>
    <col min="4096" max="4097" width="10.109375" style="19" bestFit="1" customWidth="1"/>
    <col min="4098" max="4099" width="9.33203125" style="19" bestFit="1" customWidth="1"/>
    <col min="4100" max="4106" width="10.109375" style="19" bestFit="1" customWidth="1"/>
    <col min="4107" max="4107" width="9.33203125" style="19" bestFit="1" customWidth="1"/>
    <col min="4108" max="4109" width="10.109375" style="19" bestFit="1" customWidth="1"/>
    <col min="4110" max="4112" width="9.33203125" style="19" bestFit="1" customWidth="1"/>
    <col min="4113" max="4115" width="10.109375" style="19" bestFit="1" customWidth="1"/>
    <col min="4116" max="4116" width="14.109375" style="19" customWidth="1"/>
    <col min="4117" max="4338" width="9.109375" style="19"/>
    <col min="4339" max="4339" width="23.109375" style="19" customWidth="1"/>
    <col min="4340" max="4341" width="9.109375" style="19"/>
    <col min="4342" max="4342" width="13" style="19" customWidth="1"/>
    <col min="4343" max="4343" width="29.33203125" style="19" customWidth="1"/>
    <col min="4344" max="4346" width="9.109375" style="19"/>
    <col min="4347" max="4347" width="14.6640625" style="19" customWidth="1"/>
    <col min="4348" max="4348" width="13.44140625" style="19" customWidth="1"/>
    <col min="4349" max="4349" width="12.6640625" style="19" customWidth="1"/>
    <col min="4350" max="4350" width="14.109375" style="19" customWidth="1"/>
    <col min="4351" max="4351" width="9.109375" style="19"/>
    <col min="4352" max="4353" width="10.109375" style="19" bestFit="1" customWidth="1"/>
    <col min="4354" max="4355" width="9.33203125" style="19" bestFit="1" customWidth="1"/>
    <col min="4356" max="4362" width="10.109375" style="19" bestFit="1" customWidth="1"/>
    <col min="4363" max="4363" width="9.33203125" style="19" bestFit="1" customWidth="1"/>
    <col min="4364" max="4365" width="10.109375" style="19" bestFit="1" customWidth="1"/>
    <col min="4366" max="4368" width="9.33203125" style="19" bestFit="1" customWidth="1"/>
    <col min="4369" max="4371" width="10.109375" style="19" bestFit="1" customWidth="1"/>
    <col min="4372" max="4372" width="14.109375" style="19" customWidth="1"/>
    <col min="4373" max="4594" width="9.109375" style="19"/>
    <col min="4595" max="4595" width="23.109375" style="19" customWidth="1"/>
    <col min="4596" max="4597" width="9.109375" style="19"/>
    <col min="4598" max="4598" width="13" style="19" customWidth="1"/>
    <col min="4599" max="4599" width="29.33203125" style="19" customWidth="1"/>
    <col min="4600" max="4602" width="9.109375" style="19"/>
    <col min="4603" max="4603" width="14.6640625" style="19" customWidth="1"/>
    <col min="4604" max="4604" width="13.44140625" style="19" customWidth="1"/>
    <col min="4605" max="4605" width="12.6640625" style="19" customWidth="1"/>
    <col min="4606" max="4606" width="14.109375" style="19" customWidth="1"/>
    <col min="4607" max="4607" width="9.109375" style="19"/>
    <col min="4608" max="4609" width="10.109375" style="19" bestFit="1" customWidth="1"/>
    <col min="4610" max="4611" width="9.33203125" style="19" bestFit="1" customWidth="1"/>
    <col min="4612" max="4618" width="10.109375" style="19" bestFit="1" customWidth="1"/>
    <col min="4619" max="4619" width="9.33203125" style="19" bestFit="1" customWidth="1"/>
    <col min="4620" max="4621" width="10.109375" style="19" bestFit="1" customWidth="1"/>
    <col min="4622" max="4624" width="9.33203125" style="19" bestFit="1" customWidth="1"/>
    <col min="4625" max="4627" width="10.109375" style="19" bestFit="1" customWidth="1"/>
    <col min="4628" max="4628" width="14.109375" style="19" customWidth="1"/>
    <col min="4629" max="4850" width="9.109375" style="19"/>
    <col min="4851" max="4851" width="23.109375" style="19" customWidth="1"/>
    <col min="4852" max="4853" width="9.109375" style="19"/>
    <col min="4854" max="4854" width="13" style="19" customWidth="1"/>
    <col min="4855" max="4855" width="29.33203125" style="19" customWidth="1"/>
    <col min="4856" max="4858" width="9.109375" style="19"/>
    <col min="4859" max="4859" width="14.6640625" style="19" customWidth="1"/>
    <col min="4860" max="4860" width="13.44140625" style="19" customWidth="1"/>
    <col min="4861" max="4861" width="12.6640625" style="19" customWidth="1"/>
    <col min="4862" max="4862" width="14.109375" style="19" customWidth="1"/>
    <col min="4863" max="4863" width="9.109375" style="19"/>
    <col min="4864" max="4865" width="10.109375" style="19" bestFit="1" customWidth="1"/>
    <col min="4866" max="4867" width="9.33203125" style="19" bestFit="1" customWidth="1"/>
    <col min="4868" max="4874" width="10.109375" style="19" bestFit="1" customWidth="1"/>
    <col min="4875" max="4875" width="9.33203125" style="19" bestFit="1" customWidth="1"/>
    <col min="4876" max="4877" width="10.109375" style="19" bestFit="1" customWidth="1"/>
    <col min="4878" max="4880" width="9.33203125" style="19" bestFit="1" customWidth="1"/>
    <col min="4881" max="4883" width="10.109375" style="19" bestFit="1" customWidth="1"/>
    <col min="4884" max="4884" width="14.109375" style="19" customWidth="1"/>
    <col min="4885" max="5106" width="9.109375" style="19"/>
    <col min="5107" max="5107" width="23.109375" style="19" customWidth="1"/>
    <col min="5108" max="5109" width="9.109375" style="19"/>
    <col min="5110" max="5110" width="13" style="19" customWidth="1"/>
    <col min="5111" max="5111" width="29.33203125" style="19" customWidth="1"/>
    <col min="5112" max="5114" width="9.109375" style="19"/>
    <col min="5115" max="5115" width="14.6640625" style="19" customWidth="1"/>
    <col min="5116" max="5116" width="13.44140625" style="19" customWidth="1"/>
    <col min="5117" max="5117" width="12.6640625" style="19" customWidth="1"/>
    <col min="5118" max="5118" width="14.109375" style="19" customWidth="1"/>
    <col min="5119" max="5119" width="9.109375" style="19"/>
    <col min="5120" max="5121" width="10.109375" style="19" bestFit="1" customWidth="1"/>
    <col min="5122" max="5123" width="9.33203125" style="19" bestFit="1" customWidth="1"/>
    <col min="5124" max="5130" width="10.109375" style="19" bestFit="1" customWidth="1"/>
    <col min="5131" max="5131" width="9.33203125" style="19" bestFit="1" customWidth="1"/>
    <col min="5132" max="5133" width="10.109375" style="19" bestFit="1" customWidth="1"/>
    <col min="5134" max="5136" width="9.33203125" style="19" bestFit="1" customWidth="1"/>
    <col min="5137" max="5139" width="10.109375" style="19" bestFit="1" customWidth="1"/>
    <col min="5140" max="5140" width="14.109375" style="19" customWidth="1"/>
    <col min="5141" max="5362" width="9.109375" style="19"/>
    <col min="5363" max="5363" width="23.109375" style="19" customWidth="1"/>
    <col min="5364" max="5365" width="9.109375" style="19"/>
    <col min="5366" max="5366" width="13" style="19" customWidth="1"/>
    <col min="5367" max="5367" width="29.33203125" style="19" customWidth="1"/>
    <col min="5368" max="5370" width="9.109375" style="19"/>
    <col min="5371" max="5371" width="14.6640625" style="19" customWidth="1"/>
    <col min="5372" max="5372" width="13.44140625" style="19" customWidth="1"/>
    <col min="5373" max="5373" width="12.6640625" style="19" customWidth="1"/>
    <col min="5374" max="5374" width="14.109375" style="19" customWidth="1"/>
    <col min="5375" max="5375" width="9.109375" style="19"/>
    <col min="5376" max="5377" width="10.109375" style="19" bestFit="1" customWidth="1"/>
    <col min="5378" max="5379" width="9.33203125" style="19" bestFit="1" customWidth="1"/>
    <col min="5380" max="5386" width="10.109375" style="19" bestFit="1" customWidth="1"/>
    <col min="5387" max="5387" width="9.33203125" style="19" bestFit="1" customWidth="1"/>
    <col min="5388" max="5389" width="10.109375" style="19" bestFit="1" customWidth="1"/>
    <col min="5390" max="5392" width="9.33203125" style="19" bestFit="1" customWidth="1"/>
    <col min="5393" max="5395" width="10.109375" style="19" bestFit="1" customWidth="1"/>
    <col min="5396" max="5396" width="14.109375" style="19" customWidth="1"/>
    <col min="5397" max="5618" width="9.109375" style="19"/>
    <col min="5619" max="5619" width="23.109375" style="19" customWidth="1"/>
    <col min="5620" max="5621" width="9.109375" style="19"/>
    <col min="5622" max="5622" width="13" style="19" customWidth="1"/>
    <col min="5623" max="5623" width="29.33203125" style="19" customWidth="1"/>
    <col min="5624" max="5626" width="9.109375" style="19"/>
    <col min="5627" max="5627" width="14.6640625" style="19" customWidth="1"/>
    <col min="5628" max="5628" width="13.44140625" style="19" customWidth="1"/>
    <col min="5629" max="5629" width="12.6640625" style="19" customWidth="1"/>
    <col min="5630" max="5630" width="14.109375" style="19" customWidth="1"/>
    <col min="5631" max="5631" width="9.109375" style="19"/>
    <col min="5632" max="5633" width="10.109375" style="19" bestFit="1" customWidth="1"/>
    <col min="5634" max="5635" width="9.33203125" style="19" bestFit="1" customWidth="1"/>
    <col min="5636" max="5642" width="10.109375" style="19" bestFit="1" customWidth="1"/>
    <col min="5643" max="5643" width="9.33203125" style="19" bestFit="1" customWidth="1"/>
    <col min="5644" max="5645" width="10.109375" style="19" bestFit="1" customWidth="1"/>
    <col min="5646" max="5648" width="9.33203125" style="19" bestFit="1" customWidth="1"/>
    <col min="5649" max="5651" width="10.109375" style="19" bestFit="1" customWidth="1"/>
    <col min="5652" max="5652" width="14.109375" style="19" customWidth="1"/>
    <col min="5653" max="5874" width="9.109375" style="19"/>
    <col min="5875" max="5875" width="23.109375" style="19" customWidth="1"/>
    <col min="5876" max="5877" width="9.109375" style="19"/>
    <col min="5878" max="5878" width="13" style="19" customWidth="1"/>
    <col min="5879" max="5879" width="29.33203125" style="19" customWidth="1"/>
    <col min="5880" max="5882" width="9.109375" style="19"/>
    <col min="5883" max="5883" width="14.6640625" style="19" customWidth="1"/>
    <col min="5884" max="5884" width="13.44140625" style="19" customWidth="1"/>
    <col min="5885" max="5885" width="12.6640625" style="19" customWidth="1"/>
    <col min="5886" max="5886" width="14.109375" style="19" customWidth="1"/>
    <col min="5887" max="5887" width="9.109375" style="19"/>
    <col min="5888" max="5889" width="10.109375" style="19" bestFit="1" customWidth="1"/>
    <col min="5890" max="5891" width="9.33203125" style="19" bestFit="1" customWidth="1"/>
    <col min="5892" max="5898" width="10.109375" style="19" bestFit="1" customWidth="1"/>
    <col min="5899" max="5899" width="9.33203125" style="19" bestFit="1" customWidth="1"/>
    <col min="5900" max="5901" width="10.109375" style="19" bestFit="1" customWidth="1"/>
    <col min="5902" max="5904" width="9.33203125" style="19" bestFit="1" customWidth="1"/>
    <col min="5905" max="5907" width="10.109375" style="19" bestFit="1" customWidth="1"/>
    <col min="5908" max="5908" width="14.109375" style="19" customWidth="1"/>
    <col min="5909" max="6130" width="9.109375" style="19"/>
    <col min="6131" max="6131" width="23.109375" style="19" customWidth="1"/>
    <col min="6132" max="6133" width="9.109375" style="19"/>
    <col min="6134" max="6134" width="13" style="19" customWidth="1"/>
    <col min="6135" max="6135" width="29.33203125" style="19" customWidth="1"/>
    <col min="6136" max="6138" width="9.109375" style="19"/>
    <col min="6139" max="6139" width="14.6640625" style="19" customWidth="1"/>
    <col min="6140" max="6140" width="13.44140625" style="19" customWidth="1"/>
    <col min="6141" max="6141" width="12.6640625" style="19" customWidth="1"/>
    <col min="6142" max="6142" width="14.109375" style="19" customWidth="1"/>
    <col min="6143" max="6143" width="9.109375" style="19"/>
    <col min="6144" max="6145" width="10.109375" style="19" bestFit="1" customWidth="1"/>
    <col min="6146" max="6147" width="9.33203125" style="19" bestFit="1" customWidth="1"/>
    <col min="6148" max="6154" width="10.109375" style="19" bestFit="1" customWidth="1"/>
    <col min="6155" max="6155" width="9.33203125" style="19" bestFit="1" customWidth="1"/>
    <col min="6156" max="6157" width="10.109375" style="19" bestFit="1" customWidth="1"/>
    <col min="6158" max="6160" width="9.33203125" style="19" bestFit="1" customWidth="1"/>
    <col min="6161" max="6163" width="10.109375" style="19" bestFit="1" customWidth="1"/>
    <col min="6164" max="6164" width="14.109375" style="19" customWidth="1"/>
    <col min="6165" max="6386" width="9.109375" style="19"/>
    <col min="6387" max="6387" width="23.109375" style="19" customWidth="1"/>
    <col min="6388" max="6389" width="9.109375" style="19"/>
    <col min="6390" max="6390" width="13" style="19" customWidth="1"/>
    <col min="6391" max="6391" width="29.33203125" style="19" customWidth="1"/>
    <col min="6392" max="6394" width="9.109375" style="19"/>
    <col min="6395" max="6395" width="14.6640625" style="19" customWidth="1"/>
    <col min="6396" max="6396" width="13.44140625" style="19" customWidth="1"/>
    <col min="6397" max="6397" width="12.6640625" style="19" customWidth="1"/>
    <col min="6398" max="6398" width="14.109375" style="19" customWidth="1"/>
    <col min="6399" max="6399" width="9.109375" style="19"/>
    <col min="6400" max="6401" width="10.109375" style="19" bestFit="1" customWidth="1"/>
    <col min="6402" max="6403" width="9.33203125" style="19" bestFit="1" customWidth="1"/>
    <col min="6404" max="6410" width="10.109375" style="19" bestFit="1" customWidth="1"/>
    <col min="6411" max="6411" width="9.33203125" style="19" bestFit="1" customWidth="1"/>
    <col min="6412" max="6413" width="10.109375" style="19" bestFit="1" customWidth="1"/>
    <col min="6414" max="6416" width="9.33203125" style="19" bestFit="1" customWidth="1"/>
    <col min="6417" max="6419" width="10.109375" style="19" bestFit="1" customWidth="1"/>
    <col min="6420" max="6420" width="14.109375" style="19" customWidth="1"/>
    <col min="6421" max="6642" width="9.109375" style="19"/>
    <col min="6643" max="6643" width="23.109375" style="19" customWidth="1"/>
    <col min="6644" max="6645" width="9.109375" style="19"/>
    <col min="6646" max="6646" width="13" style="19" customWidth="1"/>
    <col min="6647" max="6647" width="29.33203125" style="19" customWidth="1"/>
    <col min="6648" max="6650" width="9.109375" style="19"/>
    <col min="6651" max="6651" width="14.6640625" style="19" customWidth="1"/>
    <col min="6652" max="6652" width="13.44140625" style="19" customWidth="1"/>
    <col min="6653" max="6653" width="12.6640625" style="19" customWidth="1"/>
    <col min="6654" max="6654" width="14.109375" style="19" customWidth="1"/>
    <col min="6655" max="6655" width="9.109375" style="19"/>
    <col min="6656" max="6657" width="10.109375" style="19" bestFit="1" customWidth="1"/>
    <col min="6658" max="6659" width="9.33203125" style="19" bestFit="1" customWidth="1"/>
    <col min="6660" max="6666" width="10.109375" style="19" bestFit="1" customWidth="1"/>
    <col min="6667" max="6667" width="9.33203125" style="19" bestFit="1" customWidth="1"/>
    <col min="6668" max="6669" width="10.109375" style="19" bestFit="1" customWidth="1"/>
    <col min="6670" max="6672" width="9.33203125" style="19" bestFit="1" customWidth="1"/>
    <col min="6673" max="6675" width="10.109375" style="19" bestFit="1" customWidth="1"/>
    <col min="6676" max="6676" width="14.109375" style="19" customWidth="1"/>
    <col min="6677" max="6898" width="9.109375" style="19"/>
    <col min="6899" max="6899" width="23.109375" style="19" customWidth="1"/>
    <col min="6900" max="6901" width="9.109375" style="19"/>
    <col min="6902" max="6902" width="13" style="19" customWidth="1"/>
    <col min="6903" max="6903" width="29.33203125" style="19" customWidth="1"/>
    <col min="6904" max="6906" width="9.109375" style="19"/>
    <col min="6907" max="6907" width="14.6640625" style="19" customWidth="1"/>
    <col min="6908" max="6908" width="13.44140625" style="19" customWidth="1"/>
    <col min="6909" max="6909" width="12.6640625" style="19" customWidth="1"/>
    <col min="6910" max="6910" width="14.109375" style="19" customWidth="1"/>
    <col min="6911" max="6911" width="9.109375" style="19"/>
    <col min="6912" max="6913" width="10.109375" style="19" bestFit="1" customWidth="1"/>
    <col min="6914" max="6915" width="9.33203125" style="19" bestFit="1" customWidth="1"/>
    <col min="6916" max="6922" width="10.109375" style="19" bestFit="1" customWidth="1"/>
    <col min="6923" max="6923" width="9.33203125" style="19" bestFit="1" customWidth="1"/>
    <col min="6924" max="6925" width="10.109375" style="19" bestFit="1" customWidth="1"/>
    <col min="6926" max="6928" width="9.33203125" style="19" bestFit="1" customWidth="1"/>
    <col min="6929" max="6931" width="10.109375" style="19" bestFit="1" customWidth="1"/>
    <col min="6932" max="6932" width="14.109375" style="19" customWidth="1"/>
    <col min="6933" max="7154" width="9.109375" style="19"/>
    <col min="7155" max="7155" width="23.109375" style="19" customWidth="1"/>
    <col min="7156" max="7157" width="9.109375" style="19"/>
    <col min="7158" max="7158" width="13" style="19" customWidth="1"/>
    <col min="7159" max="7159" width="29.33203125" style="19" customWidth="1"/>
    <col min="7160" max="7162" width="9.109375" style="19"/>
    <col min="7163" max="7163" width="14.6640625" style="19" customWidth="1"/>
    <col min="7164" max="7164" width="13.44140625" style="19" customWidth="1"/>
    <col min="7165" max="7165" width="12.6640625" style="19" customWidth="1"/>
    <col min="7166" max="7166" width="14.109375" style="19" customWidth="1"/>
    <col min="7167" max="7167" width="9.109375" style="19"/>
    <col min="7168" max="7169" width="10.109375" style="19" bestFit="1" customWidth="1"/>
    <col min="7170" max="7171" width="9.33203125" style="19" bestFit="1" customWidth="1"/>
    <col min="7172" max="7178" width="10.109375" style="19" bestFit="1" customWidth="1"/>
    <col min="7179" max="7179" width="9.33203125" style="19" bestFit="1" customWidth="1"/>
    <col min="7180" max="7181" width="10.109375" style="19" bestFit="1" customWidth="1"/>
    <col min="7182" max="7184" width="9.33203125" style="19" bestFit="1" customWidth="1"/>
    <col min="7185" max="7187" width="10.109375" style="19" bestFit="1" customWidth="1"/>
    <col min="7188" max="7188" width="14.109375" style="19" customWidth="1"/>
    <col min="7189" max="7410" width="9.109375" style="19"/>
    <col min="7411" max="7411" width="23.109375" style="19" customWidth="1"/>
    <col min="7412" max="7413" width="9.109375" style="19"/>
    <col min="7414" max="7414" width="13" style="19" customWidth="1"/>
    <col min="7415" max="7415" width="29.33203125" style="19" customWidth="1"/>
    <col min="7416" max="7418" width="9.109375" style="19"/>
    <col min="7419" max="7419" width="14.6640625" style="19" customWidth="1"/>
    <col min="7420" max="7420" width="13.44140625" style="19" customWidth="1"/>
    <col min="7421" max="7421" width="12.6640625" style="19" customWidth="1"/>
    <col min="7422" max="7422" width="14.109375" style="19" customWidth="1"/>
    <col min="7423" max="7423" width="9.109375" style="19"/>
    <col min="7424" max="7425" width="10.109375" style="19" bestFit="1" customWidth="1"/>
    <col min="7426" max="7427" width="9.33203125" style="19" bestFit="1" customWidth="1"/>
    <col min="7428" max="7434" width="10.109375" style="19" bestFit="1" customWidth="1"/>
    <col min="7435" max="7435" width="9.33203125" style="19" bestFit="1" customWidth="1"/>
    <col min="7436" max="7437" width="10.109375" style="19" bestFit="1" customWidth="1"/>
    <col min="7438" max="7440" width="9.33203125" style="19" bestFit="1" customWidth="1"/>
    <col min="7441" max="7443" width="10.109375" style="19" bestFit="1" customWidth="1"/>
    <col min="7444" max="7444" width="14.109375" style="19" customWidth="1"/>
    <col min="7445" max="7666" width="9.109375" style="19"/>
    <col min="7667" max="7667" width="23.109375" style="19" customWidth="1"/>
    <col min="7668" max="7669" width="9.109375" style="19"/>
    <col min="7670" max="7670" width="13" style="19" customWidth="1"/>
    <col min="7671" max="7671" width="29.33203125" style="19" customWidth="1"/>
    <col min="7672" max="7674" width="9.109375" style="19"/>
    <col min="7675" max="7675" width="14.6640625" style="19" customWidth="1"/>
    <col min="7676" max="7676" width="13.44140625" style="19" customWidth="1"/>
    <col min="7677" max="7677" width="12.6640625" style="19" customWidth="1"/>
    <col min="7678" max="7678" width="14.109375" style="19" customWidth="1"/>
    <col min="7679" max="7679" width="9.109375" style="19"/>
    <col min="7680" max="7681" width="10.109375" style="19" bestFit="1" customWidth="1"/>
    <col min="7682" max="7683" width="9.33203125" style="19" bestFit="1" customWidth="1"/>
    <col min="7684" max="7690" width="10.109375" style="19" bestFit="1" customWidth="1"/>
    <col min="7691" max="7691" width="9.33203125" style="19" bestFit="1" customWidth="1"/>
    <col min="7692" max="7693" width="10.109375" style="19" bestFit="1" customWidth="1"/>
    <col min="7694" max="7696" width="9.33203125" style="19" bestFit="1" customWidth="1"/>
    <col min="7697" max="7699" width="10.109375" style="19" bestFit="1" customWidth="1"/>
    <col min="7700" max="7700" width="14.109375" style="19" customWidth="1"/>
    <col min="7701" max="7922" width="9.109375" style="19"/>
    <col min="7923" max="7923" width="23.109375" style="19" customWidth="1"/>
    <col min="7924" max="7925" width="9.109375" style="19"/>
    <col min="7926" max="7926" width="13" style="19" customWidth="1"/>
    <col min="7927" max="7927" width="29.33203125" style="19" customWidth="1"/>
    <col min="7928" max="7930" width="9.109375" style="19"/>
    <col min="7931" max="7931" width="14.6640625" style="19" customWidth="1"/>
    <col min="7932" max="7932" width="13.44140625" style="19" customWidth="1"/>
    <col min="7933" max="7933" width="12.6640625" style="19" customWidth="1"/>
    <col min="7934" max="7934" width="14.109375" style="19" customWidth="1"/>
    <col min="7935" max="7935" width="9.109375" style="19"/>
    <col min="7936" max="7937" width="10.109375" style="19" bestFit="1" customWidth="1"/>
    <col min="7938" max="7939" width="9.33203125" style="19" bestFit="1" customWidth="1"/>
    <col min="7940" max="7946" width="10.109375" style="19" bestFit="1" customWidth="1"/>
    <col min="7947" max="7947" width="9.33203125" style="19" bestFit="1" customWidth="1"/>
    <col min="7948" max="7949" width="10.109375" style="19" bestFit="1" customWidth="1"/>
    <col min="7950" max="7952" width="9.33203125" style="19" bestFit="1" customWidth="1"/>
    <col min="7953" max="7955" width="10.109375" style="19" bestFit="1" customWidth="1"/>
    <col min="7956" max="7956" width="14.109375" style="19" customWidth="1"/>
    <col min="7957" max="8178" width="9.109375" style="19"/>
    <col min="8179" max="8179" width="23.109375" style="19" customWidth="1"/>
    <col min="8180" max="8181" width="9.109375" style="19"/>
    <col min="8182" max="8182" width="13" style="19" customWidth="1"/>
    <col min="8183" max="8183" width="29.33203125" style="19" customWidth="1"/>
    <col min="8184" max="8186" width="9.109375" style="19"/>
    <col min="8187" max="8187" width="14.6640625" style="19" customWidth="1"/>
    <col min="8188" max="8188" width="13.44140625" style="19" customWidth="1"/>
    <col min="8189" max="8189" width="12.6640625" style="19" customWidth="1"/>
    <col min="8190" max="8190" width="14.109375" style="19" customWidth="1"/>
    <col min="8191" max="8191" width="9.109375" style="19"/>
    <col min="8192" max="8193" width="10.109375" style="19" bestFit="1" customWidth="1"/>
    <col min="8194" max="8195" width="9.33203125" style="19" bestFit="1" customWidth="1"/>
    <col min="8196" max="8202" width="10.109375" style="19" bestFit="1" customWidth="1"/>
    <col min="8203" max="8203" width="9.33203125" style="19" bestFit="1" customWidth="1"/>
    <col min="8204" max="8205" width="10.109375" style="19" bestFit="1" customWidth="1"/>
    <col min="8206" max="8208" width="9.33203125" style="19" bestFit="1" customWidth="1"/>
    <col min="8209" max="8211" width="10.109375" style="19" bestFit="1" customWidth="1"/>
    <col min="8212" max="8212" width="14.109375" style="19" customWidth="1"/>
    <col min="8213" max="8434" width="9.109375" style="19"/>
    <col min="8435" max="8435" width="23.109375" style="19" customWidth="1"/>
    <col min="8436" max="8437" width="9.109375" style="19"/>
    <col min="8438" max="8438" width="13" style="19" customWidth="1"/>
    <col min="8439" max="8439" width="29.33203125" style="19" customWidth="1"/>
    <col min="8440" max="8442" width="9.109375" style="19"/>
    <col min="8443" max="8443" width="14.6640625" style="19" customWidth="1"/>
    <col min="8444" max="8444" width="13.44140625" style="19" customWidth="1"/>
    <col min="8445" max="8445" width="12.6640625" style="19" customWidth="1"/>
    <col min="8446" max="8446" width="14.109375" style="19" customWidth="1"/>
    <col min="8447" max="8447" width="9.109375" style="19"/>
    <col min="8448" max="8449" width="10.109375" style="19" bestFit="1" customWidth="1"/>
    <col min="8450" max="8451" width="9.33203125" style="19" bestFit="1" customWidth="1"/>
    <col min="8452" max="8458" width="10.109375" style="19" bestFit="1" customWidth="1"/>
    <col min="8459" max="8459" width="9.33203125" style="19" bestFit="1" customWidth="1"/>
    <col min="8460" max="8461" width="10.109375" style="19" bestFit="1" customWidth="1"/>
    <col min="8462" max="8464" width="9.33203125" style="19" bestFit="1" customWidth="1"/>
    <col min="8465" max="8467" width="10.109375" style="19" bestFit="1" customWidth="1"/>
    <col min="8468" max="8468" width="14.109375" style="19" customWidth="1"/>
    <col min="8469" max="8690" width="9.109375" style="19"/>
    <col min="8691" max="8691" width="23.109375" style="19" customWidth="1"/>
    <col min="8692" max="8693" width="9.109375" style="19"/>
    <col min="8694" max="8694" width="13" style="19" customWidth="1"/>
    <col min="8695" max="8695" width="29.33203125" style="19" customWidth="1"/>
    <col min="8696" max="8698" width="9.109375" style="19"/>
    <col min="8699" max="8699" width="14.6640625" style="19" customWidth="1"/>
    <col min="8700" max="8700" width="13.44140625" style="19" customWidth="1"/>
    <col min="8701" max="8701" width="12.6640625" style="19" customWidth="1"/>
    <col min="8702" max="8702" width="14.109375" style="19" customWidth="1"/>
    <col min="8703" max="8703" width="9.109375" style="19"/>
    <col min="8704" max="8705" width="10.109375" style="19" bestFit="1" customWidth="1"/>
    <col min="8706" max="8707" width="9.33203125" style="19" bestFit="1" customWidth="1"/>
    <col min="8708" max="8714" width="10.109375" style="19" bestFit="1" customWidth="1"/>
    <col min="8715" max="8715" width="9.33203125" style="19" bestFit="1" customWidth="1"/>
    <col min="8716" max="8717" width="10.109375" style="19" bestFit="1" customWidth="1"/>
    <col min="8718" max="8720" width="9.33203125" style="19" bestFit="1" customWidth="1"/>
    <col min="8721" max="8723" width="10.109375" style="19" bestFit="1" customWidth="1"/>
    <col min="8724" max="8724" width="14.109375" style="19" customWidth="1"/>
    <col min="8725" max="8946" width="9.109375" style="19"/>
    <col min="8947" max="8947" width="23.109375" style="19" customWidth="1"/>
    <col min="8948" max="8949" width="9.109375" style="19"/>
    <col min="8950" max="8950" width="13" style="19" customWidth="1"/>
    <col min="8951" max="8951" width="29.33203125" style="19" customWidth="1"/>
    <col min="8952" max="8954" width="9.109375" style="19"/>
    <col min="8955" max="8955" width="14.6640625" style="19" customWidth="1"/>
    <col min="8956" max="8956" width="13.44140625" style="19" customWidth="1"/>
    <col min="8957" max="8957" width="12.6640625" style="19" customWidth="1"/>
    <col min="8958" max="8958" width="14.109375" style="19" customWidth="1"/>
    <col min="8959" max="8959" width="9.109375" style="19"/>
    <col min="8960" max="8961" width="10.109375" style="19" bestFit="1" customWidth="1"/>
    <col min="8962" max="8963" width="9.33203125" style="19" bestFit="1" customWidth="1"/>
    <col min="8964" max="8970" width="10.109375" style="19" bestFit="1" customWidth="1"/>
    <col min="8971" max="8971" width="9.33203125" style="19" bestFit="1" customWidth="1"/>
    <col min="8972" max="8973" width="10.109375" style="19" bestFit="1" customWidth="1"/>
    <col min="8974" max="8976" width="9.33203125" style="19" bestFit="1" customWidth="1"/>
    <col min="8977" max="8979" width="10.109375" style="19" bestFit="1" customWidth="1"/>
    <col min="8980" max="8980" width="14.109375" style="19" customWidth="1"/>
    <col min="8981" max="9202" width="9.109375" style="19"/>
    <col min="9203" max="9203" width="23.109375" style="19" customWidth="1"/>
    <col min="9204" max="9205" width="9.109375" style="19"/>
    <col min="9206" max="9206" width="13" style="19" customWidth="1"/>
    <col min="9207" max="9207" width="29.33203125" style="19" customWidth="1"/>
    <col min="9208" max="9210" width="9.109375" style="19"/>
    <col min="9211" max="9211" width="14.6640625" style="19" customWidth="1"/>
    <col min="9212" max="9212" width="13.44140625" style="19" customWidth="1"/>
    <col min="9213" max="9213" width="12.6640625" style="19" customWidth="1"/>
    <col min="9214" max="9214" width="14.109375" style="19" customWidth="1"/>
    <col min="9215" max="9215" width="9.109375" style="19"/>
    <col min="9216" max="9217" width="10.109375" style="19" bestFit="1" customWidth="1"/>
    <col min="9218" max="9219" width="9.33203125" style="19" bestFit="1" customWidth="1"/>
    <col min="9220" max="9226" width="10.109375" style="19" bestFit="1" customWidth="1"/>
    <col min="9227" max="9227" width="9.33203125" style="19" bestFit="1" customWidth="1"/>
    <col min="9228" max="9229" width="10.109375" style="19" bestFit="1" customWidth="1"/>
    <col min="9230" max="9232" width="9.33203125" style="19" bestFit="1" customWidth="1"/>
    <col min="9233" max="9235" width="10.109375" style="19" bestFit="1" customWidth="1"/>
    <col min="9236" max="9236" width="14.109375" style="19" customWidth="1"/>
    <col min="9237" max="9458" width="9.109375" style="19"/>
    <col min="9459" max="9459" width="23.109375" style="19" customWidth="1"/>
    <col min="9460" max="9461" width="9.109375" style="19"/>
    <col min="9462" max="9462" width="13" style="19" customWidth="1"/>
    <col min="9463" max="9463" width="29.33203125" style="19" customWidth="1"/>
    <col min="9464" max="9466" width="9.109375" style="19"/>
    <col min="9467" max="9467" width="14.6640625" style="19" customWidth="1"/>
    <col min="9468" max="9468" width="13.44140625" style="19" customWidth="1"/>
    <col min="9469" max="9469" width="12.6640625" style="19" customWidth="1"/>
    <col min="9470" max="9470" width="14.109375" style="19" customWidth="1"/>
    <col min="9471" max="9471" width="9.109375" style="19"/>
    <col min="9472" max="9473" width="10.109375" style="19" bestFit="1" customWidth="1"/>
    <col min="9474" max="9475" width="9.33203125" style="19" bestFit="1" customWidth="1"/>
    <col min="9476" max="9482" width="10.109375" style="19" bestFit="1" customWidth="1"/>
    <col min="9483" max="9483" width="9.33203125" style="19" bestFit="1" customWidth="1"/>
    <col min="9484" max="9485" width="10.109375" style="19" bestFit="1" customWidth="1"/>
    <col min="9486" max="9488" width="9.33203125" style="19" bestFit="1" customWidth="1"/>
    <col min="9489" max="9491" width="10.109375" style="19" bestFit="1" customWidth="1"/>
    <col min="9492" max="9492" width="14.109375" style="19" customWidth="1"/>
    <col min="9493" max="9714" width="9.109375" style="19"/>
    <col min="9715" max="9715" width="23.109375" style="19" customWidth="1"/>
    <col min="9716" max="9717" width="9.109375" style="19"/>
    <col min="9718" max="9718" width="13" style="19" customWidth="1"/>
    <col min="9719" max="9719" width="29.33203125" style="19" customWidth="1"/>
    <col min="9720" max="9722" width="9.109375" style="19"/>
    <col min="9723" max="9723" width="14.6640625" style="19" customWidth="1"/>
    <col min="9724" max="9724" width="13.44140625" style="19" customWidth="1"/>
    <col min="9725" max="9725" width="12.6640625" style="19" customWidth="1"/>
    <col min="9726" max="9726" width="14.109375" style="19" customWidth="1"/>
    <col min="9727" max="9727" width="9.109375" style="19"/>
    <col min="9728" max="9729" width="10.109375" style="19" bestFit="1" customWidth="1"/>
    <col min="9730" max="9731" width="9.33203125" style="19" bestFit="1" customWidth="1"/>
    <col min="9732" max="9738" width="10.109375" style="19" bestFit="1" customWidth="1"/>
    <col min="9739" max="9739" width="9.33203125" style="19" bestFit="1" customWidth="1"/>
    <col min="9740" max="9741" width="10.109375" style="19" bestFit="1" customWidth="1"/>
    <col min="9742" max="9744" width="9.33203125" style="19" bestFit="1" customWidth="1"/>
    <col min="9745" max="9747" width="10.109375" style="19" bestFit="1" customWidth="1"/>
    <col min="9748" max="9748" width="14.109375" style="19" customWidth="1"/>
    <col min="9749" max="9970" width="9.109375" style="19"/>
    <col min="9971" max="9971" width="23.109375" style="19" customWidth="1"/>
    <col min="9972" max="9973" width="9.109375" style="19"/>
    <col min="9974" max="9974" width="13" style="19" customWidth="1"/>
    <col min="9975" max="9975" width="29.33203125" style="19" customWidth="1"/>
    <col min="9976" max="9978" width="9.109375" style="19"/>
    <col min="9979" max="9979" width="14.6640625" style="19" customWidth="1"/>
    <col min="9980" max="9980" width="13.44140625" style="19" customWidth="1"/>
    <col min="9981" max="9981" width="12.6640625" style="19" customWidth="1"/>
    <col min="9982" max="9982" width="14.109375" style="19" customWidth="1"/>
    <col min="9983" max="9983" width="9.109375" style="19"/>
    <col min="9984" max="9985" width="10.109375" style="19" bestFit="1" customWidth="1"/>
    <col min="9986" max="9987" width="9.33203125" style="19" bestFit="1" customWidth="1"/>
    <col min="9988" max="9994" width="10.109375" style="19" bestFit="1" customWidth="1"/>
    <col min="9995" max="9995" width="9.33203125" style="19" bestFit="1" customWidth="1"/>
    <col min="9996" max="9997" width="10.109375" style="19" bestFit="1" customWidth="1"/>
    <col min="9998" max="10000" width="9.33203125" style="19" bestFit="1" customWidth="1"/>
    <col min="10001" max="10003" width="10.109375" style="19" bestFit="1" customWidth="1"/>
    <col min="10004" max="10004" width="14.109375" style="19" customWidth="1"/>
    <col min="10005" max="10226" width="9.109375" style="19"/>
    <col min="10227" max="10227" width="23.109375" style="19" customWidth="1"/>
    <col min="10228" max="10229" width="9.109375" style="19"/>
    <col min="10230" max="10230" width="13" style="19" customWidth="1"/>
    <col min="10231" max="10231" width="29.33203125" style="19" customWidth="1"/>
    <col min="10232" max="10234" width="9.109375" style="19"/>
    <col min="10235" max="10235" width="14.6640625" style="19" customWidth="1"/>
    <col min="10236" max="10236" width="13.44140625" style="19" customWidth="1"/>
    <col min="10237" max="10237" width="12.6640625" style="19" customWidth="1"/>
    <col min="10238" max="10238" width="14.109375" style="19" customWidth="1"/>
    <col min="10239" max="10239" width="9.109375" style="19"/>
    <col min="10240" max="10241" width="10.109375" style="19" bestFit="1" customWidth="1"/>
    <col min="10242" max="10243" width="9.33203125" style="19" bestFit="1" customWidth="1"/>
    <col min="10244" max="10250" width="10.109375" style="19" bestFit="1" customWidth="1"/>
    <col min="10251" max="10251" width="9.33203125" style="19" bestFit="1" customWidth="1"/>
    <col min="10252" max="10253" width="10.109375" style="19" bestFit="1" customWidth="1"/>
    <col min="10254" max="10256" width="9.33203125" style="19" bestFit="1" customWidth="1"/>
    <col min="10257" max="10259" width="10.109375" style="19" bestFit="1" customWidth="1"/>
    <col min="10260" max="10260" width="14.109375" style="19" customWidth="1"/>
    <col min="10261" max="10482" width="9.109375" style="19"/>
    <col min="10483" max="10483" width="23.109375" style="19" customWidth="1"/>
    <col min="10484" max="10485" width="9.109375" style="19"/>
    <col min="10486" max="10486" width="13" style="19" customWidth="1"/>
    <col min="10487" max="10487" width="29.33203125" style="19" customWidth="1"/>
    <col min="10488" max="10490" width="9.109375" style="19"/>
    <col min="10491" max="10491" width="14.6640625" style="19" customWidth="1"/>
    <col min="10492" max="10492" width="13.44140625" style="19" customWidth="1"/>
    <col min="10493" max="10493" width="12.6640625" style="19" customWidth="1"/>
    <col min="10494" max="10494" width="14.109375" style="19" customWidth="1"/>
    <col min="10495" max="10495" width="9.109375" style="19"/>
    <col min="10496" max="10497" width="10.109375" style="19" bestFit="1" customWidth="1"/>
    <col min="10498" max="10499" width="9.33203125" style="19" bestFit="1" customWidth="1"/>
    <col min="10500" max="10506" width="10.109375" style="19" bestFit="1" customWidth="1"/>
    <col min="10507" max="10507" width="9.33203125" style="19" bestFit="1" customWidth="1"/>
    <col min="10508" max="10509" width="10.109375" style="19" bestFit="1" customWidth="1"/>
    <col min="10510" max="10512" width="9.33203125" style="19" bestFit="1" customWidth="1"/>
    <col min="10513" max="10515" width="10.109375" style="19" bestFit="1" customWidth="1"/>
    <col min="10516" max="10516" width="14.109375" style="19" customWidth="1"/>
    <col min="10517" max="10738" width="9.109375" style="19"/>
    <col min="10739" max="10739" width="23.109375" style="19" customWidth="1"/>
    <col min="10740" max="10741" width="9.109375" style="19"/>
    <col min="10742" max="10742" width="13" style="19" customWidth="1"/>
    <col min="10743" max="10743" width="29.33203125" style="19" customWidth="1"/>
    <col min="10744" max="10746" width="9.109375" style="19"/>
    <col min="10747" max="10747" width="14.6640625" style="19" customWidth="1"/>
    <col min="10748" max="10748" width="13.44140625" style="19" customWidth="1"/>
    <col min="10749" max="10749" width="12.6640625" style="19" customWidth="1"/>
    <col min="10750" max="10750" width="14.109375" style="19" customWidth="1"/>
    <col min="10751" max="10751" width="9.109375" style="19"/>
    <col min="10752" max="10753" width="10.109375" style="19" bestFit="1" customWidth="1"/>
    <col min="10754" max="10755" width="9.33203125" style="19" bestFit="1" customWidth="1"/>
    <col min="10756" max="10762" width="10.109375" style="19" bestFit="1" customWidth="1"/>
    <col min="10763" max="10763" width="9.33203125" style="19" bestFit="1" customWidth="1"/>
    <col min="10764" max="10765" width="10.109375" style="19" bestFit="1" customWidth="1"/>
    <col min="10766" max="10768" width="9.33203125" style="19" bestFit="1" customWidth="1"/>
    <col min="10769" max="10771" width="10.109375" style="19" bestFit="1" customWidth="1"/>
    <col min="10772" max="10772" width="14.109375" style="19" customWidth="1"/>
    <col min="10773" max="10994" width="9.109375" style="19"/>
    <col min="10995" max="10995" width="23.109375" style="19" customWidth="1"/>
    <col min="10996" max="10997" width="9.109375" style="19"/>
    <col min="10998" max="10998" width="13" style="19" customWidth="1"/>
    <col min="10999" max="10999" width="29.33203125" style="19" customWidth="1"/>
    <col min="11000" max="11002" width="9.109375" style="19"/>
    <col min="11003" max="11003" width="14.6640625" style="19" customWidth="1"/>
    <col min="11004" max="11004" width="13.44140625" style="19" customWidth="1"/>
    <col min="11005" max="11005" width="12.6640625" style="19" customWidth="1"/>
    <col min="11006" max="11006" width="14.109375" style="19" customWidth="1"/>
    <col min="11007" max="11007" width="9.109375" style="19"/>
    <col min="11008" max="11009" width="10.109375" style="19" bestFit="1" customWidth="1"/>
    <col min="11010" max="11011" width="9.33203125" style="19" bestFit="1" customWidth="1"/>
    <col min="11012" max="11018" width="10.109375" style="19" bestFit="1" customWidth="1"/>
    <col min="11019" max="11019" width="9.33203125" style="19" bestFit="1" customWidth="1"/>
    <col min="11020" max="11021" width="10.109375" style="19" bestFit="1" customWidth="1"/>
    <col min="11022" max="11024" width="9.33203125" style="19" bestFit="1" customWidth="1"/>
    <col min="11025" max="11027" width="10.109375" style="19" bestFit="1" customWidth="1"/>
    <col min="11028" max="11028" width="14.109375" style="19" customWidth="1"/>
    <col min="11029" max="11250" width="9.109375" style="19"/>
    <col min="11251" max="11251" width="23.109375" style="19" customWidth="1"/>
    <col min="11252" max="11253" width="9.109375" style="19"/>
    <col min="11254" max="11254" width="13" style="19" customWidth="1"/>
    <col min="11255" max="11255" width="29.33203125" style="19" customWidth="1"/>
    <col min="11256" max="11258" width="9.109375" style="19"/>
    <col min="11259" max="11259" width="14.6640625" style="19" customWidth="1"/>
    <col min="11260" max="11260" width="13.44140625" style="19" customWidth="1"/>
    <col min="11261" max="11261" width="12.6640625" style="19" customWidth="1"/>
    <col min="11262" max="11262" width="14.109375" style="19" customWidth="1"/>
    <col min="11263" max="11263" width="9.109375" style="19"/>
    <col min="11264" max="11265" width="10.109375" style="19" bestFit="1" customWidth="1"/>
    <col min="11266" max="11267" width="9.33203125" style="19" bestFit="1" customWidth="1"/>
    <col min="11268" max="11274" width="10.109375" style="19" bestFit="1" customWidth="1"/>
    <col min="11275" max="11275" width="9.33203125" style="19" bestFit="1" customWidth="1"/>
    <col min="11276" max="11277" width="10.109375" style="19" bestFit="1" customWidth="1"/>
    <col min="11278" max="11280" width="9.33203125" style="19" bestFit="1" customWidth="1"/>
    <col min="11281" max="11283" width="10.109375" style="19" bestFit="1" customWidth="1"/>
    <col min="11284" max="11284" width="14.109375" style="19" customWidth="1"/>
    <col min="11285" max="11506" width="9.109375" style="19"/>
    <col min="11507" max="11507" width="23.109375" style="19" customWidth="1"/>
    <col min="11508" max="11509" width="9.109375" style="19"/>
    <col min="11510" max="11510" width="13" style="19" customWidth="1"/>
    <col min="11511" max="11511" width="29.33203125" style="19" customWidth="1"/>
    <col min="11512" max="11514" width="9.109375" style="19"/>
    <col min="11515" max="11515" width="14.6640625" style="19" customWidth="1"/>
    <col min="11516" max="11516" width="13.44140625" style="19" customWidth="1"/>
    <col min="11517" max="11517" width="12.6640625" style="19" customWidth="1"/>
    <col min="11518" max="11518" width="14.109375" style="19" customWidth="1"/>
    <col min="11519" max="11519" width="9.109375" style="19"/>
    <col min="11520" max="11521" width="10.109375" style="19" bestFit="1" customWidth="1"/>
    <col min="11522" max="11523" width="9.33203125" style="19" bestFit="1" customWidth="1"/>
    <col min="11524" max="11530" width="10.109375" style="19" bestFit="1" customWidth="1"/>
    <col min="11531" max="11531" width="9.33203125" style="19" bestFit="1" customWidth="1"/>
    <col min="11532" max="11533" width="10.109375" style="19" bestFit="1" customWidth="1"/>
    <col min="11534" max="11536" width="9.33203125" style="19" bestFit="1" customWidth="1"/>
    <col min="11537" max="11539" width="10.109375" style="19" bestFit="1" customWidth="1"/>
    <col min="11540" max="11540" width="14.109375" style="19" customWidth="1"/>
    <col min="11541" max="11762" width="9.109375" style="19"/>
    <col min="11763" max="11763" width="23.109375" style="19" customWidth="1"/>
    <col min="11764" max="11765" width="9.109375" style="19"/>
    <col min="11766" max="11766" width="13" style="19" customWidth="1"/>
    <col min="11767" max="11767" width="29.33203125" style="19" customWidth="1"/>
    <col min="11768" max="11770" width="9.109375" style="19"/>
    <col min="11771" max="11771" width="14.6640625" style="19" customWidth="1"/>
    <col min="11772" max="11772" width="13.44140625" style="19" customWidth="1"/>
    <col min="11773" max="11773" width="12.6640625" style="19" customWidth="1"/>
    <col min="11774" max="11774" width="14.109375" style="19" customWidth="1"/>
    <col min="11775" max="11775" width="9.109375" style="19"/>
    <col min="11776" max="11777" width="10.109375" style="19" bestFit="1" customWidth="1"/>
    <col min="11778" max="11779" width="9.33203125" style="19" bestFit="1" customWidth="1"/>
    <col min="11780" max="11786" width="10.109375" style="19" bestFit="1" customWidth="1"/>
    <col min="11787" max="11787" width="9.33203125" style="19" bestFit="1" customWidth="1"/>
    <col min="11788" max="11789" width="10.109375" style="19" bestFit="1" customWidth="1"/>
    <col min="11790" max="11792" width="9.33203125" style="19" bestFit="1" customWidth="1"/>
    <col min="11793" max="11795" width="10.109375" style="19" bestFit="1" customWidth="1"/>
    <col min="11796" max="11796" width="14.109375" style="19" customWidth="1"/>
    <col min="11797" max="12018" width="9.109375" style="19"/>
    <col min="12019" max="12019" width="23.109375" style="19" customWidth="1"/>
    <col min="12020" max="12021" width="9.109375" style="19"/>
    <col min="12022" max="12022" width="13" style="19" customWidth="1"/>
    <col min="12023" max="12023" width="29.33203125" style="19" customWidth="1"/>
    <col min="12024" max="12026" width="9.109375" style="19"/>
    <col min="12027" max="12027" width="14.6640625" style="19" customWidth="1"/>
    <col min="12028" max="12028" width="13.44140625" style="19" customWidth="1"/>
    <col min="12029" max="12029" width="12.6640625" style="19" customWidth="1"/>
    <col min="12030" max="12030" width="14.109375" style="19" customWidth="1"/>
    <col min="12031" max="12031" width="9.109375" style="19"/>
    <col min="12032" max="12033" width="10.109375" style="19" bestFit="1" customWidth="1"/>
    <col min="12034" max="12035" width="9.33203125" style="19" bestFit="1" customWidth="1"/>
    <col min="12036" max="12042" width="10.109375" style="19" bestFit="1" customWidth="1"/>
    <col min="12043" max="12043" width="9.33203125" style="19" bestFit="1" customWidth="1"/>
    <col min="12044" max="12045" width="10.109375" style="19" bestFit="1" customWidth="1"/>
    <col min="12046" max="12048" width="9.33203125" style="19" bestFit="1" customWidth="1"/>
    <col min="12049" max="12051" width="10.109375" style="19" bestFit="1" customWidth="1"/>
    <col min="12052" max="12052" width="14.109375" style="19" customWidth="1"/>
    <col min="12053" max="12274" width="9.109375" style="19"/>
    <col min="12275" max="12275" width="23.109375" style="19" customWidth="1"/>
    <col min="12276" max="12277" width="9.109375" style="19"/>
    <col min="12278" max="12278" width="13" style="19" customWidth="1"/>
    <col min="12279" max="12279" width="29.33203125" style="19" customWidth="1"/>
    <col min="12280" max="12282" width="9.109375" style="19"/>
    <col min="12283" max="12283" width="14.6640625" style="19" customWidth="1"/>
    <col min="12284" max="12284" width="13.44140625" style="19" customWidth="1"/>
    <col min="12285" max="12285" width="12.6640625" style="19" customWidth="1"/>
    <col min="12286" max="12286" width="14.109375" style="19" customWidth="1"/>
    <col min="12287" max="12287" width="9.109375" style="19"/>
    <col min="12288" max="12289" width="10.109375" style="19" bestFit="1" customWidth="1"/>
    <col min="12290" max="12291" width="9.33203125" style="19" bestFit="1" customWidth="1"/>
    <col min="12292" max="12298" width="10.109375" style="19" bestFit="1" customWidth="1"/>
    <col min="12299" max="12299" width="9.33203125" style="19" bestFit="1" customWidth="1"/>
    <col min="12300" max="12301" width="10.109375" style="19" bestFit="1" customWidth="1"/>
    <col min="12302" max="12304" width="9.33203125" style="19" bestFit="1" customWidth="1"/>
    <col min="12305" max="12307" width="10.109375" style="19" bestFit="1" customWidth="1"/>
    <col min="12308" max="12308" width="14.109375" style="19" customWidth="1"/>
    <col min="12309" max="12530" width="9.109375" style="19"/>
    <col min="12531" max="12531" width="23.109375" style="19" customWidth="1"/>
    <col min="12532" max="12533" width="9.109375" style="19"/>
    <col min="12534" max="12534" width="13" style="19" customWidth="1"/>
    <col min="12535" max="12535" width="29.33203125" style="19" customWidth="1"/>
    <col min="12536" max="12538" width="9.109375" style="19"/>
    <col min="12539" max="12539" width="14.6640625" style="19" customWidth="1"/>
    <col min="12540" max="12540" width="13.44140625" style="19" customWidth="1"/>
    <col min="12541" max="12541" width="12.6640625" style="19" customWidth="1"/>
    <col min="12542" max="12542" width="14.109375" style="19" customWidth="1"/>
    <col min="12543" max="12543" width="9.109375" style="19"/>
    <col min="12544" max="12545" width="10.109375" style="19" bestFit="1" customWidth="1"/>
    <col min="12546" max="12547" width="9.33203125" style="19" bestFit="1" customWidth="1"/>
    <col min="12548" max="12554" width="10.109375" style="19" bestFit="1" customWidth="1"/>
    <col min="12555" max="12555" width="9.33203125" style="19" bestFit="1" customWidth="1"/>
    <col min="12556" max="12557" width="10.109375" style="19" bestFit="1" customWidth="1"/>
    <col min="12558" max="12560" width="9.33203125" style="19" bestFit="1" customWidth="1"/>
    <col min="12561" max="12563" width="10.109375" style="19" bestFit="1" customWidth="1"/>
    <col min="12564" max="12564" width="14.109375" style="19" customWidth="1"/>
    <col min="12565" max="12786" width="9.109375" style="19"/>
    <col min="12787" max="12787" width="23.109375" style="19" customWidth="1"/>
    <col min="12788" max="12789" width="9.109375" style="19"/>
    <col min="12790" max="12790" width="13" style="19" customWidth="1"/>
    <col min="12791" max="12791" width="29.33203125" style="19" customWidth="1"/>
    <col min="12792" max="12794" width="9.109375" style="19"/>
    <col min="12795" max="12795" width="14.6640625" style="19" customWidth="1"/>
    <col min="12796" max="12796" width="13.44140625" style="19" customWidth="1"/>
    <col min="12797" max="12797" width="12.6640625" style="19" customWidth="1"/>
    <col min="12798" max="12798" width="14.109375" style="19" customWidth="1"/>
    <col min="12799" max="12799" width="9.109375" style="19"/>
    <col min="12800" max="12801" width="10.109375" style="19" bestFit="1" customWidth="1"/>
    <col min="12802" max="12803" width="9.33203125" style="19" bestFit="1" customWidth="1"/>
    <col min="12804" max="12810" width="10.109375" style="19" bestFit="1" customWidth="1"/>
    <col min="12811" max="12811" width="9.33203125" style="19" bestFit="1" customWidth="1"/>
    <col min="12812" max="12813" width="10.109375" style="19" bestFit="1" customWidth="1"/>
    <col min="12814" max="12816" width="9.33203125" style="19" bestFit="1" customWidth="1"/>
    <col min="12817" max="12819" width="10.109375" style="19" bestFit="1" customWidth="1"/>
    <col min="12820" max="12820" width="14.109375" style="19" customWidth="1"/>
    <col min="12821" max="13042" width="9.109375" style="19"/>
    <col min="13043" max="13043" width="23.109375" style="19" customWidth="1"/>
    <col min="13044" max="13045" width="9.109375" style="19"/>
    <col min="13046" max="13046" width="13" style="19" customWidth="1"/>
    <col min="13047" max="13047" width="29.33203125" style="19" customWidth="1"/>
    <col min="13048" max="13050" width="9.109375" style="19"/>
    <col min="13051" max="13051" width="14.6640625" style="19" customWidth="1"/>
    <col min="13052" max="13052" width="13.44140625" style="19" customWidth="1"/>
    <col min="13053" max="13053" width="12.6640625" style="19" customWidth="1"/>
    <col min="13054" max="13054" width="14.109375" style="19" customWidth="1"/>
    <col min="13055" max="13055" width="9.109375" style="19"/>
    <col min="13056" max="13057" width="10.109375" style="19" bestFit="1" customWidth="1"/>
    <col min="13058" max="13059" width="9.33203125" style="19" bestFit="1" customWidth="1"/>
    <col min="13060" max="13066" width="10.109375" style="19" bestFit="1" customWidth="1"/>
    <col min="13067" max="13067" width="9.33203125" style="19" bestFit="1" customWidth="1"/>
    <col min="13068" max="13069" width="10.109375" style="19" bestFit="1" customWidth="1"/>
    <col min="13070" max="13072" width="9.33203125" style="19" bestFit="1" customWidth="1"/>
    <col min="13073" max="13075" width="10.109375" style="19" bestFit="1" customWidth="1"/>
    <col min="13076" max="13076" width="14.109375" style="19" customWidth="1"/>
    <col min="13077" max="13298" width="9.109375" style="19"/>
    <col min="13299" max="13299" width="23.109375" style="19" customWidth="1"/>
    <col min="13300" max="13301" width="9.109375" style="19"/>
    <col min="13302" max="13302" width="13" style="19" customWidth="1"/>
    <col min="13303" max="13303" width="29.33203125" style="19" customWidth="1"/>
    <col min="13304" max="13306" width="9.109375" style="19"/>
    <col min="13307" max="13307" width="14.6640625" style="19" customWidth="1"/>
    <col min="13308" max="13308" width="13.44140625" style="19" customWidth="1"/>
    <col min="13309" max="13309" width="12.6640625" style="19" customWidth="1"/>
    <col min="13310" max="13310" width="14.109375" style="19" customWidth="1"/>
    <col min="13311" max="13311" width="9.109375" style="19"/>
    <col min="13312" max="13313" width="10.109375" style="19" bestFit="1" customWidth="1"/>
    <col min="13314" max="13315" width="9.33203125" style="19" bestFit="1" customWidth="1"/>
    <col min="13316" max="13322" width="10.109375" style="19" bestFit="1" customWidth="1"/>
    <col min="13323" max="13323" width="9.33203125" style="19" bestFit="1" customWidth="1"/>
    <col min="13324" max="13325" width="10.109375" style="19" bestFit="1" customWidth="1"/>
    <col min="13326" max="13328" width="9.33203125" style="19" bestFit="1" customWidth="1"/>
    <col min="13329" max="13331" width="10.109375" style="19" bestFit="1" customWidth="1"/>
    <col min="13332" max="13332" width="14.109375" style="19" customWidth="1"/>
    <col min="13333" max="13554" width="9.109375" style="19"/>
    <col min="13555" max="13555" width="23.109375" style="19" customWidth="1"/>
    <col min="13556" max="13557" width="9.109375" style="19"/>
    <col min="13558" max="13558" width="13" style="19" customWidth="1"/>
    <col min="13559" max="13559" width="29.33203125" style="19" customWidth="1"/>
    <col min="13560" max="13562" width="9.109375" style="19"/>
    <col min="13563" max="13563" width="14.6640625" style="19" customWidth="1"/>
    <col min="13564" max="13564" width="13.44140625" style="19" customWidth="1"/>
    <col min="13565" max="13565" width="12.6640625" style="19" customWidth="1"/>
    <col min="13566" max="13566" width="14.109375" style="19" customWidth="1"/>
    <col min="13567" max="13567" width="9.109375" style="19"/>
    <col min="13568" max="13569" width="10.109375" style="19" bestFit="1" customWidth="1"/>
    <col min="13570" max="13571" width="9.33203125" style="19" bestFit="1" customWidth="1"/>
    <col min="13572" max="13578" width="10.109375" style="19" bestFit="1" customWidth="1"/>
    <col min="13579" max="13579" width="9.33203125" style="19" bestFit="1" customWidth="1"/>
    <col min="13580" max="13581" width="10.109375" style="19" bestFit="1" customWidth="1"/>
    <col min="13582" max="13584" width="9.33203125" style="19" bestFit="1" customWidth="1"/>
    <col min="13585" max="13587" width="10.109375" style="19" bestFit="1" customWidth="1"/>
    <col min="13588" max="13588" width="14.109375" style="19" customWidth="1"/>
    <col min="13589" max="13810" width="9.109375" style="19"/>
    <col min="13811" max="13811" width="23.109375" style="19" customWidth="1"/>
    <col min="13812" max="13813" width="9.109375" style="19"/>
    <col min="13814" max="13814" width="13" style="19" customWidth="1"/>
    <col min="13815" max="13815" width="29.33203125" style="19" customWidth="1"/>
    <col min="13816" max="13818" width="9.109375" style="19"/>
    <col min="13819" max="13819" width="14.6640625" style="19" customWidth="1"/>
    <col min="13820" max="13820" width="13.44140625" style="19" customWidth="1"/>
    <col min="13821" max="13821" width="12.6640625" style="19" customWidth="1"/>
    <col min="13822" max="13822" width="14.109375" style="19" customWidth="1"/>
    <col min="13823" max="13823" width="9.109375" style="19"/>
    <col min="13824" max="13825" width="10.109375" style="19" bestFit="1" customWidth="1"/>
    <col min="13826" max="13827" width="9.33203125" style="19" bestFit="1" customWidth="1"/>
    <col min="13828" max="13834" width="10.109375" style="19" bestFit="1" customWidth="1"/>
    <col min="13835" max="13835" width="9.33203125" style="19" bestFit="1" customWidth="1"/>
    <col min="13836" max="13837" width="10.109375" style="19" bestFit="1" customWidth="1"/>
    <col min="13838" max="13840" width="9.33203125" style="19" bestFit="1" customWidth="1"/>
    <col min="13841" max="13843" width="10.109375" style="19" bestFit="1" customWidth="1"/>
    <col min="13844" max="13844" width="14.109375" style="19" customWidth="1"/>
    <col min="13845" max="14066" width="9.109375" style="19"/>
    <col min="14067" max="14067" width="23.109375" style="19" customWidth="1"/>
    <col min="14068" max="14069" width="9.109375" style="19"/>
    <col min="14070" max="14070" width="13" style="19" customWidth="1"/>
    <col min="14071" max="14071" width="29.33203125" style="19" customWidth="1"/>
    <col min="14072" max="14074" width="9.109375" style="19"/>
    <col min="14075" max="14075" width="14.6640625" style="19" customWidth="1"/>
    <col min="14076" max="14076" width="13.44140625" style="19" customWidth="1"/>
    <col min="14077" max="14077" width="12.6640625" style="19" customWidth="1"/>
    <col min="14078" max="14078" width="14.109375" style="19" customWidth="1"/>
    <col min="14079" max="14079" width="9.109375" style="19"/>
    <col min="14080" max="14081" width="10.109375" style="19" bestFit="1" customWidth="1"/>
    <col min="14082" max="14083" width="9.33203125" style="19" bestFit="1" customWidth="1"/>
    <col min="14084" max="14090" width="10.109375" style="19" bestFit="1" customWidth="1"/>
    <col min="14091" max="14091" width="9.33203125" style="19" bestFit="1" customWidth="1"/>
    <col min="14092" max="14093" width="10.109375" style="19" bestFit="1" customWidth="1"/>
    <col min="14094" max="14096" width="9.33203125" style="19" bestFit="1" customWidth="1"/>
    <col min="14097" max="14099" width="10.109375" style="19" bestFit="1" customWidth="1"/>
    <col min="14100" max="14100" width="14.109375" style="19" customWidth="1"/>
    <col min="14101" max="14322" width="9.109375" style="19"/>
    <col min="14323" max="14323" width="23.109375" style="19" customWidth="1"/>
    <col min="14324" max="14325" width="9.109375" style="19"/>
    <col min="14326" max="14326" width="13" style="19" customWidth="1"/>
    <col min="14327" max="14327" width="29.33203125" style="19" customWidth="1"/>
    <col min="14328" max="14330" width="9.109375" style="19"/>
    <col min="14331" max="14331" width="14.6640625" style="19" customWidth="1"/>
    <col min="14332" max="14332" width="13.44140625" style="19" customWidth="1"/>
    <col min="14333" max="14333" width="12.6640625" style="19" customWidth="1"/>
    <col min="14334" max="14334" width="14.109375" style="19" customWidth="1"/>
    <col min="14335" max="14335" width="9.109375" style="19"/>
    <col min="14336" max="14337" width="10.109375" style="19" bestFit="1" customWidth="1"/>
    <col min="14338" max="14339" width="9.33203125" style="19" bestFit="1" customWidth="1"/>
    <col min="14340" max="14346" width="10.109375" style="19" bestFit="1" customWidth="1"/>
    <col min="14347" max="14347" width="9.33203125" style="19" bestFit="1" customWidth="1"/>
    <col min="14348" max="14349" width="10.109375" style="19" bestFit="1" customWidth="1"/>
    <col min="14350" max="14352" width="9.33203125" style="19" bestFit="1" customWidth="1"/>
    <col min="14353" max="14355" width="10.109375" style="19" bestFit="1" customWidth="1"/>
    <col min="14356" max="14356" width="14.109375" style="19" customWidth="1"/>
    <col min="14357" max="14578" width="9.109375" style="19"/>
    <col min="14579" max="14579" width="23.109375" style="19" customWidth="1"/>
    <col min="14580" max="14581" width="9.109375" style="19"/>
    <col min="14582" max="14582" width="13" style="19" customWidth="1"/>
    <col min="14583" max="14583" width="29.33203125" style="19" customWidth="1"/>
    <col min="14584" max="14586" width="9.109375" style="19"/>
    <col min="14587" max="14587" width="14.6640625" style="19" customWidth="1"/>
    <col min="14588" max="14588" width="13.44140625" style="19" customWidth="1"/>
    <col min="14589" max="14589" width="12.6640625" style="19" customWidth="1"/>
    <col min="14590" max="14590" width="14.109375" style="19" customWidth="1"/>
    <col min="14591" max="14591" width="9.109375" style="19"/>
    <col min="14592" max="14593" width="10.109375" style="19" bestFit="1" customWidth="1"/>
    <col min="14594" max="14595" width="9.33203125" style="19" bestFit="1" customWidth="1"/>
    <col min="14596" max="14602" width="10.109375" style="19" bestFit="1" customWidth="1"/>
    <col min="14603" max="14603" width="9.33203125" style="19" bestFit="1" customWidth="1"/>
    <col min="14604" max="14605" width="10.109375" style="19" bestFit="1" customWidth="1"/>
    <col min="14606" max="14608" width="9.33203125" style="19" bestFit="1" customWidth="1"/>
    <col min="14609" max="14611" width="10.109375" style="19" bestFit="1" customWidth="1"/>
    <col min="14612" max="14612" width="14.109375" style="19" customWidth="1"/>
    <col min="14613" max="14834" width="9.109375" style="19"/>
    <col min="14835" max="14835" width="23.109375" style="19" customWidth="1"/>
    <col min="14836" max="14837" width="9.109375" style="19"/>
    <col min="14838" max="14838" width="13" style="19" customWidth="1"/>
    <col min="14839" max="14839" width="29.33203125" style="19" customWidth="1"/>
    <col min="14840" max="14842" width="9.109375" style="19"/>
    <col min="14843" max="14843" width="14.6640625" style="19" customWidth="1"/>
    <col min="14844" max="14844" width="13.44140625" style="19" customWidth="1"/>
    <col min="14845" max="14845" width="12.6640625" style="19" customWidth="1"/>
    <col min="14846" max="14846" width="14.109375" style="19" customWidth="1"/>
    <col min="14847" max="14847" width="9.109375" style="19"/>
    <col min="14848" max="14849" width="10.109375" style="19" bestFit="1" customWidth="1"/>
    <col min="14850" max="14851" width="9.33203125" style="19" bestFit="1" customWidth="1"/>
    <col min="14852" max="14858" width="10.109375" style="19" bestFit="1" customWidth="1"/>
    <col min="14859" max="14859" width="9.33203125" style="19" bestFit="1" customWidth="1"/>
    <col min="14860" max="14861" width="10.109375" style="19" bestFit="1" customWidth="1"/>
    <col min="14862" max="14864" width="9.33203125" style="19" bestFit="1" customWidth="1"/>
    <col min="14865" max="14867" width="10.109375" style="19" bestFit="1" customWidth="1"/>
    <col min="14868" max="14868" width="14.109375" style="19" customWidth="1"/>
    <col min="14869" max="15090" width="9.109375" style="19"/>
    <col min="15091" max="15091" width="23.109375" style="19" customWidth="1"/>
    <col min="15092" max="15093" width="9.109375" style="19"/>
    <col min="15094" max="15094" width="13" style="19" customWidth="1"/>
    <col min="15095" max="15095" width="29.33203125" style="19" customWidth="1"/>
    <col min="15096" max="15098" width="9.109375" style="19"/>
    <col min="15099" max="15099" width="14.6640625" style="19" customWidth="1"/>
    <col min="15100" max="15100" width="13.44140625" style="19" customWidth="1"/>
    <col min="15101" max="15101" width="12.6640625" style="19" customWidth="1"/>
    <col min="15102" max="15102" width="14.109375" style="19" customWidth="1"/>
    <col min="15103" max="15103" width="9.109375" style="19"/>
    <col min="15104" max="15105" width="10.109375" style="19" bestFit="1" customWidth="1"/>
    <col min="15106" max="15107" width="9.33203125" style="19" bestFit="1" customWidth="1"/>
    <col min="15108" max="15114" width="10.109375" style="19" bestFit="1" customWidth="1"/>
    <col min="15115" max="15115" width="9.33203125" style="19" bestFit="1" customWidth="1"/>
    <col min="15116" max="15117" width="10.109375" style="19" bestFit="1" customWidth="1"/>
    <col min="15118" max="15120" width="9.33203125" style="19" bestFit="1" customWidth="1"/>
    <col min="15121" max="15123" width="10.109375" style="19" bestFit="1" customWidth="1"/>
    <col min="15124" max="15124" width="14.109375" style="19" customWidth="1"/>
    <col min="15125" max="15346" width="9.109375" style="19"/>
    <col min="15347" max="15347" width="23.109375" style="19" customWidth="1"/>
    <col min="15348" max="15349" width="9.109375" style="19"/>
    <col min="15350" max="15350" width="13" style="19" customWidth="1"/>
    <col min="15351" max="15351" width="29.33203125" style="19" customWidth="1"/>
    <col min="15352" max="15354" width="9.109375" style="19"/>
    <col min="15355" max="15355" width="14.6640625" style="19" customWidth="1"/>
    <col min="15356" max="15356" width="13.44140625" style="19" customWidth="1"/>
    <col min="15357" max="15357" width="12.6640625" style="19" customWidth="1"/>
    <col min="15358" max="15358" width="14.109375" style="19" customWidth="1"/>
    <col min="15359" max="15359" width="9.109375" style="19"/>
    <col min="15360" max="15361" width="10.109375" style="19" bestFit="1" customWidth="1"/>
    <col min="15362" max="15363" width="9.33203125" style="19" bestFit="1" customWidth="1"/>
    <col min="15364" max="15370" width="10.109375" style="19" bestFit="1" customWidth="1"/>
    <col min="15371" max="15371" width="9.33203125" style="19" bestFit="1" customWidth="1"/>
    <col min="15372" max="15373" width="10.109375" style="19" bestFit="1" customWidth="1"/>
    <col min="15374" max="15376" width="9.33203125" style="19" bestFit="1" customWidth="1"/>
    <col min="15377" max="15379" width="10.109375" style="19" bestFit="1" customWidth="1"/>
    <col min="15380" max="15380" width="14.109375" style="19" customWidth="1"/>
    <col min="15381" max="15602" width="9.109375" style="19"/>
    <col min="15603" max="15603" width="23.109375" style="19" customWidth="1"/>
    <col min="15604" max="15605" width="9.109375" style="19"/>
    <col min="15606" max="15606" width="13" style="19" customWidth="1"/>
    <col min="15607" max="15607" width="29.33203125" style="19" customWidth="1"/>
    <col min="15608" max="15610" width="9.109375" style="19"/>
    <col min="15611" max="15611" width="14.6640625" style="19" customWidth="1"/>
    <col min="15612" max="15612" width="13.44140625" style="19" customWidth="1"/>
    <col min="15613" max="15613" width="12.6640625" style="19" customWidth="1"/>
    <col min="15614" max="15614" width="14.109375" style="19" customWidth="1"/>
    <col min="15615" max="15615" width="9.109375" style="19"/>
    <col min="15616" max="15617" width="10.109375" style="19" bestFit="1" customWidth="1"/>
    <col min="15618" max="15619" width="9.33203125" style="19" bestFit="1" customWidth="1"/>
    <col min="15620" max="15626" width="10.109375" style="19" bestFit="1" customWidth="1"/>
    <col min="15627" max="15627" width="9.33203125" style="19" bestFit="1" customWidth="1"/>
    <col min="15628" max="15629" width="10.109375" style="19" bestFit="1" customWidth="1"/>
    <col min="15630" max="15632" width="9.33203125" style="19" bestFit="1" customWidth="1"/>
    <col min="15633" max="15635" width="10.109375" style="19" bestFit="1" customWidth="1"/>
    <col min="15636" max="15636" width="14.109375" style="19" customWidth="1"/>
    <col min="15637" max="15858" width="9.109375" style="19"/>
    <col min="15859" max="15859" width="23.109375" style="19" customWidth="1"/>
    <col min="15860" max="15861" width="9.109375" style="19"/>
    <col min="15862" max="15862" width="13" style="19" customWidth="1"/>
    <col min="15863" max="15863" width="29.33203125" style="19" customWidth="1"/>
    <col min="15864" max="15866" width="9.109375" style="19"/>
    <col min="15867" max="15867" width="14.6640625" style="19" customWidth="1"/>
    <col min="15868" max="15868" width="13.44140625" style="19" customWidth="1"/>
    <col min="15869" max="15869" width="12.6640625" style="19" customWidth="1"/>
    <col min="15870" max="15870" width="14.109375" style="19" customWidth="1"/>
    <col min="15871" max="15871" width="9.109375" style="19"/>
    <col min="15872" max="15873" width="10.109375" style="19" bestFit="1" customWidth="1"/>
    <col min="15874" max="15875" width="9.33203125" style="19" bestFit="1" customWidth="1"/>
    <col min="15876" max="15882" width="10.109375" style="19" bestFit="1" customWidth="1"/>
    <col min="15883" max="15883" width="9.33203125" style="19" bestFit="1" customWidth="1"/>
    <col min="15884" max="15885" width="10.109375" style="19" bestFit="1" customWidth="1"/>
    <col min="15886" max="15888" width="9.33203125" style="19" bestFit="1" customWidth="1"/>
    <col min="15889" max="15891" width="10.109375" style="19" bestFit="1" customWidth="1"/>
    <col min="15892" max="15892" width="14.109375" style="19" customWidth="1"/>
    <col min="15893" max="16114" width="9.109375" style="19"/>
    <col min="16115" max="16115" width="23.109375" style="19" customWidth="1"/>
    <col min="16116" max="16117" width="9.109375" style="19"/>
    <col min="16118" max="16118" width="13" style="19" customWidth="1"/>
    <col min="16119" max="16119" width="29.33203125" style="19" customWidth="1"/>
    <col min="16120" max="16122" width="9.109375" style="19"/>
    <col min="16123" max="16123" width="14.6640625" style="19" customWidth="1"/>
    <col min="16124" max="16124" width="13.44140625" style="19" customWidth="1"/>
    <col min="16125" max="16125" width="12.6640625" style="19" customWidth="1"/>
    <col min="16126" max="16126" width="14.109375" style="19" customWidth="1"/>
    <col min="16127" max="16127" width="9.109375" style="19"/>
    <col min="16128" max="16129" width="10.109375" style="19" bestFit="1" customWidth="1"/>
    <col min="16130" max="16131" width="9.33203125" style="19" bestFit="1" customWidth="1"/>
    <col min="16132" max="16138" width="10.109375" style="19" bestFit="1" customWidth="1"/>
    <col min="16139" max="16139" width="9.33203125" style="19" bestFit="1" customWidth="1"/>
    <col min="16140" max="16141" width="10.109375" style="19" bestFit="1" customWidth="1"/>
    <col min="16142" max="16144" width="9.33203125" style="19" bestFit="1" customWidth="1"/>
    <col min="16145" max="16147" width="10.109375" style="19" bestFit="1" customWidth="1"/>
    <col min="16148" max="16148" width="14.109375" style="19" customWidth="1"/>
    <col min="16149" max="16384" width="9.109375" style="19"/>
  </cols>
  <sheetData>
    <row r="1" spans="1:22" s="218" customFormat="1" ht="48" thickTop="1" thickBot="1" x14ac:dyDescent="0.35">
      <c r="A1" s="666" t="s">
        <v>172</v>
      </c>
      <c r="B1" s="188" t="s">
        <v>1</v>
      </c>
      <c r="C1" s="188" t="s">
        <v>4</v>
      </c>
      <c r="D1" s="667" t="s">
        <v>219</v>
      </c>
      <c r="E1" s="259" t="s">
        <v>126</v>
      </c>
      <c r="F1" s="250" t="s">
        <v>7</v>
      </c>
      <c r="G1" s="384" t="s">
        <v>8</v>
      </c>
      <c r="H1" s="254" t="s">
        <v>9</v>
      </c>
      <c r="I1" s="254" t="s">
        <v>10</v>
      </c>
      <c r="J1" s="254" t="s">
        <v>11</v>
      </c>
      <c r="K1" s="254" t="s">
        <v>12</v>
      </c>
      <c r="L1" s="254" t="s">
        <v>13</v>
      </c>
      <c r="M1" s="829" t="s">
        <v>14</v>
      </c>
      <c r="N1" s="254" t="s">
        <v>15</v>
      </c>
      <c r="O1" s="254" t="s">
        <v>16</v>
      </c>
      <c r="P1" s="254" t="s">
        <v>51</v>
      </c>
      <c r="Q1" s="254" t="s">
        <v>17</v>
      </c>
      <c r="R1" s="254" t="s">
        <v>18</v>
      </c>
      <c r="S1" s="254" t="s">
        <v>52</v>
      </c>
      <c r="T1" s="254" t="s">
        <v>19</v>
      </c>
      <c r="U1" s="254" t="s">
        <v>150</v>
      </c>
      <c r="V1" s="254" t="s">
        <v>151</v>
      </c>
    </row>
    <row r="2" spans="1:22" s="2" customFormat="1" ht="16.2" thickTop="1" x14ac:dyDescent="0.3">
      <c r="A2" s="36"/>
      <c r="B2" s="37"/>
      <c r="C2" s="39"/>
      <c r="D2" s="39"/>
      <c r="E2" s="41"/>
      <c r="F2" s="41"/>
      <c r="G2" s="427"/>
      <c r="H2" s="296"/>
      <c r="I2" s="255"/>
      <c r="J2" s="255"/>
      <c r="K2" s="122"/>
      <c r="L2" s="123"/>
      <c r="M2" s="480"/>
      <c r="N2" s="122"/>
      <c r="O2" s="122"/>
      <c r="P2" s="122"/>
      <c r="Q2" s="123"/>
      <c r="R2" s="480"/>
      <c r="S2" s="122"/>
      <c r="T2" s="256"/>
      <c r="U2" s="257"/>
      <c r="V2" s="258"/>
    </row>
    <row r="3" spans="1:22" x14ac:dyDescent="0.3">
      <c r="A3" s="24" t="s">
        <v>173</v>
      </c>
      <c r="B3" s="194"/>
      <c r="C3" s="18"/>
      <c r="D3" s="194"/>
      <c r="E3" s="15"/>
      <c r="F3" s="21"/>
      <c r="G3" s="21"/>
      <c r="H3" s="25"/>
      <c r="I3" s="11"/>
      <c r="J3" s="15"/>
      <c r="K3" s="11"/>
      <c r="L3" s="27"/>
      <c r="M3" s="25"/>
      <c r="N3" s="11">
        <v>1000000</v>
      </c>
      <c r="O3" s="11"/>
      <c r="P3" s="11"/>
      <c r="Q3" s="27"/>
      <c r="R3" s="25"/>
      <c r="S3" s="11"/>
      <c r="T3" s="96"/>
      <c r="U3" s="11"/>
      <c r="V3" s="116"/>
    </row>
    <row r="4" spans="1:22" x14ac:dyDescent="0.3">
      <c r="A4" s="24"/>
      <c r="B4" s="194"/>
      <c r="C4" s="18"/>
      <c r="D4" s="194"/>
      <c r="E4" s="15"/>
      <c r="F4" s="21"/>
      <c r="G4" s="21"/>
      <c r="H4" s="25"/>
      <c r="I4" s="11"/>
      <c r="J4" s="15"/>
      <c r="K4" s="11"/>
      <c r="L4" s="27"/>
      <c r="M4" s="25"/>
      <c r="N4" s="11"/>
      <c r="O4" s="11"/>
      <c r="P4" s="11"/>
      <c r="Q4" s="27"/>
      <c r="R4" s="25"/>
      <c r="S4" s="11"/>
      <c r="T4" s="96"/>
      <c r="U4" s="11"/>
      <c r="V4" s="116"/>
    </row>
    <row r="5" spans="1:22" ht="16.2" thickBot="1" x14ac:dyDescent="0.35">
      <c r="A5" s="374"/>
      <c r="B5" s="221"/>
      <c r="C5" s="74"/>
      <c r="D5" s="221"/>
      <c r="E5" s="75"/>
      <c r="F5" s="108"/>
      <c r="G5" s="108"/>
      <c r="H5" s="430"/>
      <c r="I5" s="128"/>
      <c r="J5" s="75"/>
      <c r="K5" s="128"/>
      <c r="L5" s="481"/>
      <c r="M5" s="430"/>
      <c r="N5" s="128"/>
      <c r="O5" s="128"/>
      <c r="P5" s="128"/>
      <c r="Q5" s="481"/>
      <c r="R5" s="430"/>
      <c r="S5" s="128"/>
      <c r="T5" s="409"/>
      <c r="U5" s="128"/>
      <c r="V5" s="586"/>
    </row>
    <row r="6" spans="1:22" ht="16.2" thickTop="1" x14ac:dyDescent="0.3">
      <c r="A6" s="432" t="s">
        <v>256</v>
      </c>
      <c r="B6" s="198"/>
      <c r="C6" s="60"/>
      <c r="D6" s="198"/>
      <c r="E6" s="61"/>
      <c r="F6" s="107"/>
      <c r="G6" s="107"/>
      <c r="H6" s="110"/>
      <c r="I6" s="62"/>
      <c r="J6" s="61"/>
      <c r="K6" s="62"/>
      <c r="L6" s="126"/>
      <c r="M6" s="110"/>
      <c r="N6" s="62"/>
      <c r="O6" s="62"/>
      <c r="P6" s="62"/>
      <c r="Q6" s="126"/>
      <c r="R6" s="110"/>
      <c r="S6" s="62"/>
      <c r="T6" s="113"/>
      <c r="U6" s="62"/>
      <c r="V6" s="199"/>
    </row>
    <row r="7" spans="1:22" x14ac:dyDescent="0.3">
      <c r="A7" s="24" t="s">
        <v>409</v>
      </c>
      <c r="B7" s="194"/>
      <c r="C7" s="18"/>
      <c r="D7" s="194"/>
      <c r="E7" s="15"/>
      <c r="F7" s="21"/>
      <c r="G7" s="21"/>
      <c r="H7" s="25"/>
      <c r="I7" s="11"/>
      <c r="J7" s="15"/>
      <c r="K7" s="11"/>
      <c r="L7" s="27"/>
      <c r="M7" s="25"/>
      <c r="N7" s="11"/>
      <c r="O7" s="11"/>
      <c r="P7" s="11"/>
      <c r="Q7" s="27"/>
      <c r="R7" s="25"/>
      <c r="S7" s="11"/>
      <c r="T7" s="96"/>
      <c r="U7" s="11"/>
      <c r="V7" s="116"/>
    </row>
    <row r="8" spans="1:22" x14ac:dyDescent="0.3">
      <c r="A8" s="24" t="s">
        <v>416</v>
      </c>
      <c r="B8" s="194"/>
      <c r="C8" s="18"/>
      <c r="D8" s="194"/>
      <c r="E8" s="15"/>
      <c r="F8" s="21"/>
      <c r="G8" s="21"/>
      <c r="H8" s="25"/>
      <c r="I8" s="11"/>
      <c r="J8" s="15"/>
      <c r="K8" s="11"/>
      <c r="L8" s="27"/>
      <c r="M8" s="25"/>
      <c r="N8" s="11"/>
      <c r="O8" s="11"/>
      <c r="P8" s="11"/>
      <c r="Q8" s="27"/>
      <c r="R8" s="25"/>
      <c r="S8" s="11"/>
      <c r="T8" s="96"/>
      <c r="U8" s="11"/>
      <c r="V8" s="116"/>
    </row>
    <row r="9" spans="1:22" x14ac:dyDescent="0.3">
      <c r="A9" s="159" t="s">
        <v>175</v>
      </c>
      <c r="B9" s="210"/>
      <c r="C9" s="158"/>
      <c r="D9" s="210"/>
      <c r="E9" s="164"/>
      <c r="F9" s="163">
        <f t="shared" ref="F9:V9" si="0">-SUM(F3:F4)</f>
        <v>0</v>
      </c>
      <c r="G9" s="163">
        <f t="shared" si="0"/>
        <v>0</v>
      </c>
      <c r="H9" s="162">
        <f t="shared" si="0"/>
        <v>0</v>
      </c>
      <c r="I9" s="163">
        <f t="shared" si="0"/>
        <v>0</v>
      </c>
      <c r="J9" s="163">
        <f t="shared" si="0"/>
        <v>0</v>
      </c>
      <c r="K9" s="163">
        <f t="shared" si="0"/>
        <v>0</v>
      </c>
      <c r="L9" s="166">
        <f t="shared" si="0"/>
        <v>0</v>
      </c>
      <c r="M9" s="162">
        <f t="shared" si="0"/>
        <v>0</v>
      </c>
      <c r="N9" s="163">
        <f t="shared" si="0"/>
        <v>-1000000</v>
      </c>
      <c r="O9" s="163">
        <f t="shared" si="0"/>
        <v>0</v>
      </c>
      <c r="P9" s="163">
        <f t="shared" si="0"/>
        <v>0</v>
      </c>
      <c r="Q9" s="166">
        <f t="shared" si="0"/>
        <v>0</v>
      </c>
      <c r="R9" s="162">
        <f t="shared" si="0"/>
        <v>0</v>
      </c>
      <c r="S9" s="163">
        <f t="shared" si="0"/>
        <v>0</v>
      </c>
      <c r="T9" s="163">
        <f t="shared" si="0"/>
        <v>0</v>
      </c>
      <c r="U9" s="163">
        <f t="shared" si="0"/>
        <v>0</v>
      </c>
      <c r="V9" s="166">
        <f t="shared" si="0"/>
        <v>0</v>
      </c>
    </row>
    <row r="10" spans="1:22" x14ac:dyDescent="0.3">
      <c r="A10" s="24" t="s">
        <v>33</v>
      </c>
      <c r="B10" s="194"/>
      <c r="C10" s="18"/>
      <c r="D10" s="194"/>
      <c r="E10" s="18"/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</row>
    <row r="11" spans="1:22" x14ac:dyDescent="0.3">
      <c r="A11" s="24" t="s">
        <v>31</v>
      </c>
      <c r="B11" s="194"/>
      <c r="C11" s="18"/>
      <c r="D11" s="194"/>
      <c r="E11" s="18"/>
      <c r="F11" s="21">
        <f t="shared" ref="F11:V11" si="1">SUM(F3:F10)</f>
        <v>0</v>
      </c>
      <c r="G11" s="21">
        <f t="shared" si="1"/>
        <v>0</v>
      </c>
      <c r="H11" s="251">
        <f t="shared" si="1"/>
        <v>0</v>
      </c>
      <c r="I11" s="21">
        <f t="shared" si="1"/>
        <v>0</v>
      </c>
      <c r="J11" s="21">
        <f t="shared" si="1"/>
        <v>0</v>
      </c>
      <c r="K11" s="21">
        <f t="shared" si="1"/>
        <v>0</v>
      </c>
      <c r="L11" s="26">
        <f t="shared" si="1"/>
        <v>0</v>
      </c>
      <c r="M11" s="251">
        <f t="shared" si="1"/>
        <v>0</v>
      </c>
      <c r="N11" s="21">
        <f t="shared" si="1"/>
        <v>0</v>
      </c>
      <c r="O11" s="21">
        <f t="shared" si="1"/>
        <v>0</v>
      </c>
      <c r="P11" s="21">
        <f t="shared" si="1"/>
        <v>0</v>
      </c>
      <c r="Q11" s="26">
        <f t="shared" si="1"/>
        <v>0</v>
      </c>
      <c r="R11" s="251">
        <f t="shared" si="1"/>
        <v>0</v>
      </c>
      <c r="S11" s="21">
        <f t="shared" si="1"/>
        <v>0</v>
      </c>
      <c r="T11" s="21">
        <f t="shared" si="1"/>
        <v>0</v>
      </c>
      <c r="U11" s="21">
        <f t="shared" si="1"/>
        <v>0</v>
      </c>
      <c r="V11" s="26">
        <f t="shared" si="1"/>
        <v>0</v>
      </c>
    </row>
    <row r="12" spans="1:22" ht="16.2" thickBot="1" x14ac:dyDescent="0.35">
      <c r="A12" s="159" t="s">
        <v>177</v>
      </c>
      <c r="B12" s="210"/>
      <c r="C12" s="158"/>
      <c r="D12" s="210"/>
      <c r="E12" s="158"/>
      <c r="F12" s="163">
        <v>-37000</v>
      </c>
      <c r="G12" s="163">
        <v>-37000</v>
      </c>
      <c r="H12" s="165">
        <v>-55000</v>
      </c>
      <c r="I12" s="880">
        <v>0</v>
      </c>
      <c r="J12" s="880">
        <v>-95000</v>
      </c>
      <c r="K12" s="880">
        <v>-100000</v>
      </c>
      <c r="L12" s="881">
        <v>-105000</v>
      </c>
      <c r="M12" s="882">
        <v>-115000</v>
      </c>
      <c r="N12" s="880">
        <v>-125000</v>
      </c>
      <c r="O12" s="164">
        <v>0</v>
      </c>
      <c r="P12" s="164">
        <v>0</v>
      </c>
      <c r="Q12" s="166">
        <v>0</v>
      </c>
      <c r="R12" s="165">
        <v>0</v>
      </c>
      <c r="S12" s="164">
        <v>0</v>
      </c>
      <c r="T12" s="164">
        <v>0</v>
      </c>
      <c r="U12" s="164">
        <v>0</v>
      </c>
      <c r="V12" s="166">
        <v>0</v>
      </c>
    </row>
    <row r="13" spans="1:22" s="20" customFormat="1" ht="16.8" thickTop="1" thickBot="1" x14ac:dyDescent="0.35">
      <c r="A13" s="78" t="s">
        <v>30</v>
      </c>
      <c r="B13" s="211"/>
      <c r="C13" s="70"/>
      <c r="D13" s="277"/>
      <c r="E13" s="70"/>
      <c r="F13" s="94">
        <f>SUM(F3:F10)</f>
        <v>0</v>
      </c>
      <c r="G13" s="94">
        <f t="shared" ref="G13:V13" si="2">SUM(G3:G10)</f>
        <v>0</v>
      </c>
      <c r="H13" s="94">
        <f t="shared" si="2"/>
        <v>0</v>
      </c>
      <c r="I13" s="94">
        <f t="shared" si="2"/>
        <v>0</v>
      </c>
      <c r="J13" s="94">
        <f t="shared" si="2"/>
        <v>0</v>
      </c>
      <c r="K13" s="94">
        <f t="shared" si="2"/>
        <v>0</v>
      </c>
      <c r="L13" s="94">
        <f t="shared" si="2"/>
        <v>0</v>
      </c>
      <c r="M13" s="94">
        <f t="shared" si="2"/>
        <v>0</v>
      </c>
      <c r="N13" s="94">
        <f t="shared" si="2"/>
        <v>0</v>
      </c>
      <c r="O13" s="94">
        <f t="shared" si="2"/>
        <v>0</v>
      </c>
      <c r="P13" s="94">
        <f t="shared" si="2"/>
        <v>0</v>
      </c>
      <c r="Q13" s="94">
        <f t="shared" si="2"/>
        <v>0</v>
      </c>
      <c r="R13" s="94">
        <f t="shared" si="2"/>
        <v>0</v>
      </c>
      <c r="S13" s="94">
        <f t="shared" si="2"/>
        <v>0</v>
      </c>
      <c r="T13" s="94">
        <f t="shared" si="2"/>
        <v>0</v>
      </c>
      <c r="U13" s="94">
        <f t="shared" si="2"/>
        <v>0</v>
      </c>
      <c r="V13" s="94">
        <f t="shared" si="2"/>
        <v>0</v>
      </c>
    </row>
    <row r="14" spans="1:22" ht="16.8" thickTop="1" thickBot="1" x14ac:dyDescent="0.35">
      <c r="A14" s="374"/>
      <c r="B14" s="221"/>
      <c r="C14" s="74"/>
      <c r="D14" s="221"/>
      <c r="E14" s="74"/>
      <c r="F14" s="108"/>
      <c r="G14" s="108"/>
      <c r="H14" s="518"/>
      <c r="I14" s="128"/>
      <c r="J14" s="128"/>
      <c r="K14" s="75"/>
      <c r="L14" s="481"/>
      <c r="M14" s="430"/>
      <c r="N14" s="128"/>
      <c r="O14" s="128"/>
      <c r="P14" s="128"/>
      <c r="Q14" s="481"/>
      <c r="R14" s="430"/>
      <c r="S14" s="128"/>
      <c r="T14" s="108"/>
      <c r="U14" s="75"/>
      <c r="V14" s="212"/>
    </row>
    <row r="15" spans="1:22" s="20" customFormat="1" ht="16.2" thickTop="1" x14ac:dyDescent="0.3">
      <c r="A15" s="156" t="s">
        <v>134</v>
      </c>
      <c r="B15" s="588"/>
      <c r="C15" s="204"/>
      <c r="D15" s="589"/>
      <c r="E15" s="205">
        <v>344926</v>
      </c>
      <c r="F15" s="205">
        <f t="shared" ref="F15:V15" si="3">SUM(E15+F9-F12)</f>
        <v>381926</v>
      </c>
      <c r="G15" s="205">
        <f t="shared" si="3"/>
        <v>418926</v>
      </c>
      <c r="H15" s="590">
        <f t="shared" si="3"/>
        <v>473926</v>
      </c>
      <c r="I15" s="205">
        <f t="shared" si="3"/>
        <v>473926</v>
      </c>
      <c r="J15" s="205">
        <f t="shared" si="3"/>
        <v>568926</v>
      </c>
      <c r="K15" s="205">
        <f t="shared" si="3"/>
        <v>668926</v>
      </c>
      <c r="L15" s="591">
        <f t="shared" si="3"/>
        <v>773926</v>
      </c>
      <c r="M15" s="590">
        <f t="shared" si="3"/>
        <v>888926</v>
      </c>
      <c r="N15" s="205">
        <f t="shared" si="3"/>
        <v>13926</v>
      </c>
      <c r="O15" s="205">
        <f t="shared" si="3"/>
        <v>13926</v>
      </c>
      <c r="P15" s="205">
        <f t="shared" si="3"/>
        <v>13926</v>
      </c>
      <c r="Q15" s="591">
        <f t="shared" si="3"/>
        <v>13926</v>
      </c>
      <c r="R15" s="590">
        <f t="shared" si="3"/>
        <v>13926</v>
      </c>
      <c r="S15" s="205">
        <f t="shared" si="3"/>
        <v>13926</v>
      </c>
      <c r="T15" s="205">
        <f t="shared" si="3"/>
        <v>13926</v>
      </c>
      <c r="U15" s="205">
        <f t="shared" si="3"/>
        <v>13926</v>
      </c>
      <c r="V15" s="591">
        <f t="shared" si="3"/>
        <v>13926</v>
      </c>
    </row>
    <row r="16" spans="1:22" s="20" customFormat="1" ht="16.2" thickBot="1" x14ac:dyDescent="0.35">
      <c r="A16" s="90"/>
      <c r="B16" s="583"/>
      <c r="C16" s="75"/>
      <c r="D16" s="584"/>
      <c r="E16" s="108"/>
      <c r="F16" s="108"/>
      <c r="G16" s="108"/>
      <c r="H16" s="587"/>
      <c r="J16" s="108"/>
      <c r="L16" s="212"/>
      <c r="M16" s="587"/>
      <c r="N16" s="108"/>
      <c r="O16" s="108"/>
      <c r="P16" s="108"/>
      <c r="Q16" s="461"/>
      <c r="R16" s="587"/>
      <c r="S16" s="108"/>
      <c r="T16" s="108"/>
      <c r="U16" s="108"/>
      <c r="V16" s="212"/>
    </row>
    <row r="17" spans="1:22" s="217" customFormat="1" ht="16.8" thickTop="1" thickBot="1" x14ac:dyDescent="0.35">
      <c r="A17" s="214" t="s">
        <v>260</v>
      </c>
      <c r="B17" s="215"/>
      <c r="C17" s="216"/>
      <c r="D17" s="215"/>
      <c r="E17" s="70">
        <f t="shared" ref="E17:V17" si="4">SUM(E15:E15)</f>
        <v>344926</v>
      </c>
      <c r="F17" s="94">
        <f t="shared" si="4"/>
        <v>381926</v>
      </c>
      <c r="G17" s="94">
        <f t="shared" si="4"/>
        <v>418926</v>
      </c>
      <c r="H17" s="82">
        <f t="shared" si="4"/>
        <v>473926</v>
      </c>
      <c r="I17" s="72">
        <f t="shared" si="4"/>
        <v>473926</v>
      </c>
      <c r="J17" s="71">
        <f t="shared" si="4"/>
        <v>568926</v>
      </c>
      <c r="K17" s="129">
        <f t="shared" si="4"/>
        <v>668926</v>
      </c>
      <c r="L17" s="129">
        <f t="shared" si="4"/>
        <v>773926</v>
      </c>
      <c r="M17" s="82">
        <f t="shared" si="4"/>
        <v>888926</v>
      </c>
      <c r="N17" s="70">
        <f t="shared" si="4"/>
        <v>13926</v>
      </c>
      <c r="O17" s="70">
        <f t="shared" si="4"/>
        <v>13926</v>
      </c>
      <c r="P17" s="70">
        <f t="shared" si="4"/>
        <v>13926</v>
      </c>
      <c r="Q17" s="71">
        <f t="shared" si="4"/>
        <v>13926</v>
      </c>
      <c r="R17" s="82">
        <f t="shared" si="4"/>
        <v>13926</v>
      </c>
      <c r="S17" s="70">
        <f t="shared" si="4"/>
        <v>13926</v>
      </c>
      <c r="T17" s="94">
        <f t="shared" si="4"/>
        <v>13926</v>
      </c>
      <c r="U17" s="70">
        <f t="shared" si="4"/>
        <v>13926</v>
      </c>
      <c r="V17" s="129">
        <f t="shared" si="4"/>
        <v>13926</v>
      </c>
    </row>
    <row r="18" spans="1:22" ht="16.2" thickTop="1" x14ac:dyDescent="0.3">
      <c r="A18" s="2"/>
      <c r="B18" s="218"/>
    </row>
    <row r="19" spans="1:22" x14ac:dyDescent="0.3">
      <c r="A19" s="2"/>
      <c r="B19" s="218"/>
    </row>
    <row r="20" spans="1:22" x14ac:dyDescent="0.3">
      <c r="A20" s="2"/>
      <c r="B20" s="218"/>
      <c r="G20" s="19" t="s">
        <v>179</v>
      </c>
    </row>
    <row r="21" spans="1:22" x14ac:dyDescent="0.3">
      <c r="A21" s="2"/>
      <c r="B21" s="218"/>
      <c r="G21" s="19" t="s">
        <v>180</v>
      </c>
    </row>
    <row r="22" spans="1:22" x14ac:dyDescent="0.3">
      <c r="A22" s="2"/>
      <c r="B22" s="218"/>
    </row>
    <row r="23" spans="1:22" x14ac:dyDescent="0.3">
      <c r="A23" s="2"/>
      <c r="B23" s="218"/>
    </row>
    <row r="24" spans="1:22" x14ac:dyDescent="0.3">
      <c r="A24" s="2"/>
      <c r="B24" s="218"/>
    </row>
    <row r="25" spans="1:22" x14ac:dyDescent="0.3">
      <c r="A25" s="2"/>
      <c r="B25" s="218"/>
    </row>
    <row r="26" spans="1:22" x14ac:dyDescent="0.3">
      <c r="A26" s="2"/>
      <c r="B26" s="218"/>
    </row>
    <row r="27" spans="1:22" x14ac:dyDescent="0.3">
      <c r="A27" s="2"/>
      <c r="B27" s="218"/>
    </row>
    <row r="28" spans="1:22" x14ac:dyDescent="0.3">
      <c r="A28" s="2"/>
      <c r="B28" s="218"/>
    </row>
    <row r="29" spans="1:22" x14ac:dyDescent="0.3">
      <c r="A29" s="2"/>
      <c r="B29" s="218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84C7-3AF0-424E-8E46-9FFC577F91D8}">
  <sheetPr>
    <pageSetUpPr fitToPage="1"/>
  </sheetPr>
  <dimension ref="A1:V29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7" sqref="K17"/>
    </sheetView>
  </sheetViews>
  <sheetFormatPr defaultRowHeight="15.6" x14ac:dyDescent="0.3"/>
  <cols>
    <col min="1" max="1" width="47.109375" style="19" customWidth="1"/>
    <col min="2" max="2" width="13" style="219" customWidth="1"/>
    <col min="3" max="3" width="11.44140625" style="19" customWidth="1"/>
    <col min="4" max="4" width="38.33203125" style="219" customWidth="1"/>
    <col min="5" max="5" width="14.33203125" style="19" customWidth="1"/>
    <col min="6" max="6" width="11" style="19" customWidth="1"/>
    <col min="7" max="9" width="11.6640625" style="19" customWidth="1"/>
    <col min="10" max="10" width="14.44140625" style="19" customWidth="1"/>
    <col min="11" max="11" width="14.5546875" style="19" customWidth="1"/>
    <col min="12" max="12" width="13.88671875" style="19" customWidth="1"/>
    <col min="13" max="13" width="12.109375" style="19" bestFit="1" customWidth="1"/>
    <col min="14" max="14" width="15.5546875" style="19" customWidth="1"/>
    <col min="15" max="15" width="13.88671875" style="19" customWidth="1"/>
    <col min="16" max="16" width="13.44140625" style="19" customWidth="1"/>
    <col min="17" max="17" width="12.88671875" style="19" customWidth="1"/>
    <col min="18" max="18" width="13.88671875" style="19" customWidth="1"/>
    <col min="19" max="19" width="14.88671875" style="19" customWidth="1"/>
    <col min="20" max="22" width="12" style="20" customWidth="1"/>
    <col min="23" max="242" width="9.109375" style="19"/>
    <col min="243" max="243" width="23.109375" style="19" customWidth="1"/>
    <col min="244" max="245" width="9.109375" style="19"/>
    <col min="246" max="246" width="13" style="19" customWidth="1"/>
    <col min="247" max="247" width="29.33203125" style="19" customWidth="1"/>
    <col min="248" max="250" width="9.109375" style="19"/>
    <col min="251" max="251" width="14.6640625" style="19" customWidth="1"/>
    <col min="252" max="252" width="13.44140625" style="19" customWidth="1"/>
    <col min="253" max="253" width="12.6640625" style="19" customWidth="1"/>
    <col min="254" max="254" width="14.109375" style="19" customWidth="1"/>
    <col min="255" max="255" width="9.109375" style="19"/>
    <col min="256" max="257" width="10.109375" style="19" bestFit="1" customWidth="1"/>
    <col min="258" max="259" width="9.33203125" style="19" bestFit="1" customWidth="1"/>
    <col min="260" max="266" width="10.109375" style="19" bestFit="1" customWidth="1"/>
    <col min="267" max="267" width="9.33203125" style="19" bestFit="1" customWidth="1"/>
    <col min="268" max="269" width="10.109375" style="19" bestFit="1" customWidth="1"/>
    <col min="270" max="272" width="9.33203125" style="19" bestFit="1" customWidth="1"/>
    <col min="273" max="275" width="10.109375" style="19" bestFit="1" customWidth="1"/>
    <col min="276" max="276" width="14.109375" style="19" customWidth="1"/>
    <col min="277" max="498" width="9.109375" style="19"/>
    <col min="499" max="499" width="23.109375" style="19" customWidth="1"/>
    <col min="500" max="501" width="9.109375" style="19"/>
    <col min="502" max="502" width="13" style="19" customWidth="1"/>
    <col min="503" max="503" width="29.33203125" style="19" customWidth="1"/>
    <col min="504" max="506" width="9.109375" style="19"/>
    <col min="507" max="507" width="14.6640625" style="19" customWidth="1"/>
    <col min="508" max="508" width="13.44140625" style="19" customWidth="1"/>
    <col min="509" max="509" width="12.6640625" style="19" customWidth="1"/>
    <col min="510" max="510" width="14.109375" style="19" customWidth="1"/>
    <col min="511" max="511" width="9.109375" style="19"/>
    <col min="512" max="513" width="10.109375" style="19" bestFit="1" customWidth="1"/>
    <col min="514" max="515" width="9.33203125" style="19" bestFit="1" customWidth="1"/>
    <col min="516" max="522" width="10.109375" style="19" bestFit="1" customWidth="1"/>
    <col min="523" max="523" width="9.33203125" style="19" bestFit="1" customWidth="1"/>
    <col min="524" max="525" width="10.109375" style="19" bestFit="1" customWidth="1"/>
    <col min="526" max="528" width="9.33203125" style="19" bestFit="1" customWidth="1"/>
    <col min="529" max="531" width="10.109375" style="19" bestFit="1" customWidth="1"/>
    <col min="532" max="532" width="14.109375" style="19" customWidth="1"/>
    <col min="533" max="754" width="9.109375" style="19"/>
    <col min="755" max="755" width="23.109375" style="19" customWidth="1"/>
    <col min="756" max="757" width="9.109375" style="19"/>
    <col min="758" max="758" width="13" style="19" customWidth="1"/>
    <col min="759" max="759" width="29.33203125" style="19" customWidth="1"/>
    <col min="760" max="762" width="9.109375" style="19"/>
    <col min="763" max="763" width="14.6640625" style="19" customWidth="1"/>
    <col min="764" max="764" width="13.44140625" style="19" customWidth="1"/>
    <col min="765" max="765" width="12.6640625" style="19" customWidth="1"/>
    <col min="766" max="766" width="14.109375" style="19" customWidth="1"/>
    <col min="767" max="767" width="9.109375" style="19"/>
    <col min="768" max="769" width="10.109375" style="19" bestFit="1" customWidth="1"/>
    <col min="770" max="771" width="9.33203125" style="19" bestFit="1" customWidth="1"/>
    <col min="772" max="778" width="10.109375" style="19" bestFit="1" customWidth="1"/>
    <col min="779" max="779" width="9.33203125" style="19" bestFit="1" customWidth="1"/>
    <col min="780" max="781" width="10.109375" style="19" bestFit="1" customWidth="1"/>
    <col min="782" max="784" width="9.33203125" style="19" bestFit="1" customWidth="1"/>
    <col min="785" max="787" width="10.109375" style="19" bestFit="1" customWidth="1"/>
    <col min="788" max="788" width="14.109375" style="19" customWidth="1"/>
    <col min="789" max="1010" width="9.109375" style="19"/>
    <col min="1011" max="1011" width="23.109375" style="19" customWidth="1"/>
    <col min="1012" max="1013" width="9.109375" style="19"/>
    <col min="1014" max="1014" width="13" style="19" customWidth="1"/>
    <col min="1015" max="1015" width="29.33203125" style="19" customWidth="1"/>
    <col min="1016" max="1018" width="9.109375" style="19"/>
    <col min="1019" max="1019" width="14.6640625" style="19" customWidth="1"/>
    <col min="1020" max="1020" width="13.44140625" style="19" customWidth="1"/>
    <col min="1021" max="1021" width="12.6640625" style="19" customWidth="1"/>
    <col min="1022" max="1022" width="14.109375" style="19" customWidth="1"/>
    <col min="1023" max="1023" width="9.109375" style="19"/>
    <col min="1024" max="1025" width="10.109375" style="19" bestFit="1" customWidth="1"/>
    <col min="1026" max="1027" width="9.33203125" style="19" bestFit="1" customWidth="1"/>
    <col min="1028" max="1034" width="10.109375" style="19" bestFit="1" customWidth="1"/>
    <col min="1035" max="1035" width="9.33203125" style="19" bestFit="1" customWidth="1"/>
    <col min="1036" max="1037" width="10.109375" style="19" bestFit="1" customWidth="1"/>
    <col min="1038" max="1040" width="9.33203125" style="19" bestFit="1" customWidth="1"/>
    <col min="1041" max="1043" width="10.109375" style="19" bestFit="1" customWidth="1"/>
    <col min="1044" max="1044" width="14.109375" style="19" customWidth="1"/>
    <col min="1045" max="1266" width="9.109375" style="19"/>
    <col min="1267" max="1267" width="23.109375" style="19" customWidth="1"/>
    <col min="1268" max="1269" width="9.109375" style="19"/>
    <col min="1270" max="1270" width="13" style="19" customWidth="1"/>
    <col min="1271" max="1271" width="29.33203125" style="19" customWidth="1"/>
    <col min="1272" max="1274" width="9.109375" style="19"/>
    <col min="1275" max="1275" width="14.6640625" style="19" customWidth="1"/>
    <col min="1276" max="1276" width="13.44140625" style="19" customWidth="1"/>
    <col min="1277" max="1277" width="12.6640625" style="19" customWidth="1"/>
    <col min="1278" max="1278" width="14.109375" style="19" customWidth="1"/>
    <col min="1279" max="1279" width="9.109375" style="19"/>
    <col min="1280" max="1281" width="10.109375" style="19" bestFit="1" customWidth="1"/>
    <col min="1282" max="1283" width="9.33203125" style="19" bestFit="1" customWidth="1"/>
    <col min="1284" max="1290" width="10.109375" style="19" bestFit="1" customWidth="1"/>
    <col min="1291" max="1291" width="9.33203125" style="19" bestFit="1" customWidth="1"/>
    <col min="1292" max="1293" width="10.109375" style="19" bestFit="1" customWidth="1"/>
    <col min="1294" max="1296" width="9.33203125" style="19" bestFit="1" customWidth="1"/>
    <col min="1297" max="1299" width="10.109375" style="19" bestFit="1" customWidth="1"/>
    <col min="1300" max="1300" width="14.109375" style="19" customWidth="1"/>
    <col min="1301" max="1522" width="9.109375" style="19"/>
    <col min="1523" max="1523" width="23.109375" style="19" customWidth="1"/>
    <col min="1524" max="1525" width="9.109375" style="19"/>
    <col min="1526" max="1526" width="13" style="19" customWidth="1"/>
    <col min="1527" max="1527" width="29.33203125" style="19" customWidth="1"/>
    <col min="1528" max="1530" width="9.109375" style="19"/>
    <col min="1531" max="1531" width="14.6640625" style="19" customWidth="1"/>
    <col min="1532" max="1532" width="13.44140625" style="19" customWidth="1"/>
    <col min="1533" max="1533" width="12.6640625" style="19" customWidth="1"/>
    <col min="1534" max="1534" width="14.109375" style="19" customWidth="1"/>
    <col min="1535" max="1535" width="9.109375" style="19"/>
    <col min="1536" max="1537" width="10.109375" style="19" bestFit="1" customWidth="1"/>
    <col min="1538" max="1539" width="9.33203125" style="19" bestFit="1" customWidth="1"/>
    <col min="1540" max="1546" width="10.109375" style="19" bestFit="1" customWidth="1"/>
    <col min="1547" max="1547" width="9.33203125" style="19" bestFit="1" customWidth="1"/>
    <col min="1548" max="1549" width="10.109375" style="19" bestFit="1" customWidth="1"/>
    <col min="1550" max="1552" width="9.33203125" style="19" bestFit="1" customWidth="1"/>
    <col min="1553" max="1555" width="10.109375" style="19" bestFit="1" customWidth="1"/>
    <col min="1556" max="1556" width="14.109375" style="19" customWidth="1"/>
    <col min="1557" max="1778" width="9.109375" style="19"/>
    <col min="1779" max="1779" width="23.109375" style="19" customWidth="1"/>
    <col min="1780" max="1781" width="9.109375" style="19"/>
    <col min="1782" max="1782" width="13" style="19" customWidth="1"/>
    <col min="1783" max="1783" width="29.33203125" style="19" customWidth="1"/>
    <col min="1784" max="1786" width="9.109375" style="19"/>
    <col min="1787" max="1787" width="14.6640625" style="19" customWidth="1"/>
    <col min="1788" max="1788" width="13.44140625" style="19" customWidth="1"/>
    <col min="1789" max="1789" width="12.6640625" style="19" customWidth="1"/>
    <col min="1790" max="1790" width="14.109375" style="19" customWidth="1"/>
    <col min="1791" max="1791" width="9.109375" style="19"/>
    <col min="1792" max="1793" width="10.109375" style="19" bestFit="1" customWidth="1"/>
    <col min="1794" max="1795" width="9.33203125" style="19" bestFit="1" customWidth="1"/>
    <col min="1796" max="1802" width="10.109375" style="19" bestFit="1" customWidth="1"/>
    <col min="1803" max="1803" width="9.33203125" style="19" bestFit="1" customWidth="1"/>
    <col min="1804" max="1805" width="10.109375" style="19" bestFit="1" customWidth="1"/>
    <col min="1806" max="1808" width="9.33203125" style="19" bestFit="1" customWidth="1"/>
    <col min="1809" max="1811" width="10.109375" style="19" bestFit="1" customWidth="1"/>
    <col min="1812" max="1812" width="14.109375" style="19" customWidth="1"/>
    <col min="1813" max="2034" width="9.109375" style="19"/>
    <col min="2035" max="2035" width="23.109375" style="19" customWidth="1"/>
    <col min="2036" max="2037" width="9.109375" style="19"/>
    <col min="2038" max="2038" width="13" style="19" customWidth="1"/>
    <col min="2039" max="2039" width="29.33203125" style="19" customWidth="1"/>
    <col min="2040" max="2042" width="9.109375" style="19"/>
    <col min="2043" max="2043" width="14.6640625" style="19" customWidth="1"/>
    <col min="2044" max="2044" width="13.44140625" style="19" customWidth="1"/>
    <col min="2045" max="2045" width="12.6640625" style="19" customWidth="1"/>
    <col min="2046" max="2046" width="14.109375" style="19" customWidth="1"/>
    <col min="2047" max="2047" width="9.109375" style="19"/>
    <col min="2048" max="2049" width="10.109375" style="19" bestFit="1" customWidth="1"/>
    <col min="2050" max="2051" width="9.33203125" style="19" bestFit="1" customWidth="1"/>
    <col min="2052" max="2058" width="10.109375" style="19" bestFit="1" customWidth="1"/>
    <col min="2059" max="2059" width="9.33203125" style="19" bestFit="1" customWidth="1"/>
    <col min="2060" max="2061" width="10.109375" style="19" bestFit="1" customWidth="1"/>
    <col min="2062" max="2064" width="9.33203125" style="19" bestFit="1" customWidth="1"/>
    <col min="2065" max="2067" width="10.109375" style="19" bestFit="1" customWidth="1"/>
    <col min="2068" max="2068" width="14.109375" style="19" customWidth="1"/>
    <col min="2069" max="2290" width="9.109375" style="19"/>
    <col min="2291" max="2291" width="23.109375" style="19" customWidth="1"/>
    <col min="2292" max="2293" width="9.109375" style="19"/>
    <col min="2294" max="2294" width="13" style="19" customWidth="1"/>
    <col min="2295" max="2295" width="29.33203125" style="19" customWidth="1"/>
    <col min="2296" max="2298" width="9.109375" style="19"/>
    <col min="2299" max="2299" width="14.6640625" style="19" customWidth="1"/>
    <col min="2300" max="2300" width="13.44140625" style="19" customWidth="1"/>
    <col min="2301" max="2301" width="12.6640625" style="19" customWidth="1"/>
    <col min="2302" max="2302" width="14.109375" style="19" customWidth="1"/>
    <col min="2303" max="2303" width="9.109375" style="19"/>
    <col min="2304" max="2305" width="10.109375" style="19" bestFit="1" customWidth="1"/>
    <col min="2306" max="2307" width="9.33203125" style="19" bestFit="1" customWidth="1"/>
    <col min="2308" max="2314" width="10.109375" style="19" bestFit="1" customWidth="1"/>
    <col min="2315" max="2315" width="9.33203125" style="19" bestFit="1" customWidth="1"/>
    <col min="2316" max="2317" width="10.109375" style="19" bestFit="1" customWidth="1"/>
    <col min="2318" max="2320" width="9.33203125" style="19" bestFit="1" customWidth="1"/>
    <col min="2321" max="2323" width="10.109375" style="19" bestFit="1" customWidth="1"/>
    <col min="2324" max="2324" width="14.109375" style="19" customWidth="1"/>
    <col min="2325" max="2546" width="9.109375" style="19"/>
    <col min="2547" max="2547" width="23.109375" style="19" customWidth="1"/>
    <col min="2548" max="2549" width="9.109375" style="19"/>
    <col min="2550" max="2550" width="13" style="19" customWidth="1"/>
    <col min="2551" max="2551" width="29.33203125" style="19" customWidth="1"/>
    <col min="2552" max="2554" width="9.109375" style="19"/>
    <col min="2555" max="2555" width="14.6640625" style="19" customWidth="1"/>
    <col min="2556" max="2556" width="13.44140625" style="19" customWidth="1"/>
    <col min="2557" max="2557" width="12.6640625" style="19" customWidth="1"/>
    <col min="2558" max="2558" width="14.109375" style="19" customWidth="1"/>
    <col min="2559" max="2559" width="9.109375" style="19"/>
    <col min="2560" max="2561" width="10.109375" style="19" bestFit="1" customWidth="1"/>
    <col min="2562" max="2563" width="9.33203125" style="19" bestFit="1" customWidth="1"/>
    <col min="2564" max="2570" width="10.109375" style="19" bestFit="1" customWidth="1"/>
    <col min="2571" max="2571" width="9.33203125" style="19" bestFit="1" customWidth="1"/>
    <col min="2572" max="2573" width="10.109375" style="19" bestFit="1" customWidth="1"/>
    <col min="2574" max="2576" width="9.33203125" style="19" bestFit="1" customWidth="1"/>
    <col min="2577" max="2579" width="10.109375" style="19" bestFit="1" customWidth="1"/>
    <col min="2580" max="2580" width="14.109375" style="19" customWidth="1"/>
    <col min="2581" max="2802" width="9.109375" style="19"/>
    <col min="2803" max="2803" width="23.109375" style="19" customWidth="1"/>
    <col min="2804" max="2805" width="9.109375" style="19"/>
    <col min="2806" max="2806" width="13" style="19" customWidth="1"/>
    <col min="2807" max="2807" width="29.33203125" style="19" customWidth="1"/>
    <col min="2808" max="2810" width="9.109375" style="19"/>
    <col min="2811" max="2811" width="14.6640625" style="19" customWidth="1"/>
    <col min="2812" max="2812" width="13.44140625" style="19" customWidth="1"/>
    <col min="2813" max="2813" width="12.6640625" style="19" customWidth="1"/>
    <col min="2814" max="2814" width="14.109375" style="19" customWidth="1"/>
    <col min="2815" max="2815" width="9.109375" style="19"/>
    <col min="2816" max="2817" width="10.109375" style="19" bestFit="1" customWidth="1"/>
    <col min="2818" max="2819" width="9.33203125" style="19" bestFit="1" customWidth="1"/>
    <col min="2820" max="2826" width="10.109375" style="19" bestFit="1" customWidth="1"/>
    <col min="2827" max="2827" width="9.33203125" style="19" bestFit="1" customWidth="1"/>
    <col min="2828" max="2829" width="10.109375" style="19" bestFit="1" customWidth="1"/>
    <col min="2830" max="2832" width="9.33203125" style="19" bestFit="1" customWidth="1"/>
    <col min="2833" max="2835" width="10.109375" style="19" bestFit="1" customWidth="1"/>
    <col min="2836" max="2836" width="14.109375" style="19" customWidth="1"/>
    <col min="2837" max="3058" width="9.109375" style="19"/>
    <col min="3059" max="3059" width="23.109375" style="19" customWidth="1"/>
    <col min="3060" max="3061" width="9.109375" style="19"/>
    <col min="3062" max="3062" width="13" style="19" customWidth="1"/>
    <col min="3063" max="3063" width="29.33203125" style="19" customWidth="1"/>
    <col min="3064" max="3066" width="9.109375" style="19"/>
    <col min="3067" max="3067" width="14.6640625" style="19" customWidth="1"/>
    <col min="3068" max="3068" width="13.44140625" style="19" customWidth="1"/>
    <col min="3069" max="3069" width="12.6640625" style="19" customWidth="1"/>
    <col min="3070" max="3070" width="14.109375" style="19" customWidth="1"/>
    <col min="3071" max="3071" width="9.109375" style="19"/>
    <col min="3072" max="3073" width="10.109375" style="19" bestFit="1" customWidth="1"/>
    <col min="3074" max="3075" width="9.33203125" style="19" bestFit="1" customWidth="1"/>
    <col min="3076" max="3082" width="10.109375" style="19" bestFit="1" customWidth="1"/>
    <col min="3083" max="3083" width="9.33203125" style="19" bestFit="1" customWidth="1"/>
    <col min="3084" max="3085" width="10.109375" style="19" bestFit="1" customWidth="1"/>
    <col min="3086" max="3088" width="9.33203125" style="19" bestFit="1" customWidth="1"/>
    <col min="3089" max="3091" width="10.109375" style="19" bestFit="1" customWidth="1"/>
    <col min="3092" max="3092" width="14.109375" style="19" customWidth="1"/>
    <col min="3093" max="3314" width="9.109375" style="19"/>
    <col min="3315" max="3315" width="23.109375" style="19" customWidth="1"/>
    <col min="3316" max="3317" width="9.109375" style="19"/>
    <col min="3318" max="3318" width="13" style="19" customWidth="1"/>
    <col min="3319" max="3319" width="29.33203125" style="19" customWidth="1"/>
    <col min="3320" max="3322" width="9.109375" style="19"/>
    <col min="3323" max="3323" width="14.6640625" style="19" customWidth="1"/>
    <col min="3324" max="3324" width="13.44140625" style="19" customWidth="1"/>
    <col min="3325" max="3325" width="12.6640625" style="19" customWidth="1"/>
    <col min="3326" max="3326" width="14.109375" style="19" customWidth="1"/>
    <col min="3327" max="3327" width="9.109375" style="19"/>
    <col min="3328" max="3329" width="10.109375" style="19" bestFit="1" customWidth="1"/>
    <col min="3330" max="3331" width="9.33203125" style="19" bestFit="1" customWidth="1"/>
    <col min="3332" max="3338" width="10.109375" style="19" bestFit="1" customWidth="1"/>
    <col min="3339" max="3339" width="9.33203125" style="19" bestFit="1" customWidth="1"/>
    <col min="3340" max="3341" width="10.109375" style="19" bestFit="1" customWidth="1"/>
    <col min="3342" max="3344" width="9.33203125" style="19" bestFit="1" customWidth="1"/>
    <col min="3345" max="3347" width="10.109375" style="19" bestFit="1" customWidth="1"/>
    <col min="3348" max="3348" width="14.109375" style="19" customWidth="1"/>
    <col min="3349" max="3570" width="9.109375" style="19"/>
    <col min="3571" max="3571" width="23.109375" style="19" customWidth="1"/>
    <col min="3572" max="3573" width="9.109375" style="19"/>
    <col min="3574" max="3574" width="13" style="19" customWidth="1"/>
    <col min="3575" max="3575" width="29.33203125" style="19" customWidth="1"/>
    <col min="3576" max="3578" width="9.109375" style="19"/>
    <col min="3579" max="3579" width="14.6640625" style="19" customWidth="1"/>
    <col min="3580" max="3580" width="13.44140625" style="19" customWidth="1"/>
    <col min="3581" max="3581" width="12.6640625" style="19" customWidth="1"/>
    <col min="3582" max="3582" width="14.109375" style="19" customWidth="1"/>
    <col min="3583" max="3583" width="9.109375" style="19"/>
    <col min="3584" max="3585" width="10.109375" style="19" bestFit="1" customWidth="1"/>
    <col min="3586" max="3587" width="9.33203125" style="19" bestFit="1" customWidth="1"/>
    <col min="3588" max="3594" width="10.109375" style="19" bestFit="1" customWidth="1"/>
    <col min="3595" max="3595" width="9.33203125" style="19" bestFit="1" customWidth="1"/>
    <col min="3596" max="3597" width="10.109375" style="19" bestFit="1" customWidth="1"/>
    <col min="3598" max="3600" width="9.33203125" style="19" bestFit="1" customWidth="1"/>
    <col min="3601" max="3603" width="10.109375" style="19" bestFit="1" customWidth="1"/>
    <col min="3604" max="3604" width="14.109375" style="19" customWidth="1"/>
    <col min="3605" max="3826" width="9.109375" style="19"/>
    <col min="3827" max="3827" width="23.109375" style="19" customWidth="1"/>
    <col min="3828" max="3829" width="9.109375" style="19"/>
    <col min="3830" max="3830" width="13" style="19" customWidth="1"/>
    <col min="3831" max="3831" width="29.33203125" style="19" customWidth="1"/>
    <col min="3832" max="3834" width="9.109375" style="19"/>
    <col min="3835" max="3835" width="14.6640625" style="19" customWidth="1"/>
    <col min="3836" max="3836" width="13.44140625" style="19" customWidth="1"/>
    <col min="3837" max="3837" width="12.6640625" style="19" customWidth="1"/>
    <col min="3838" max="3838" width="14.109375" style="19" customWidth="1"/>
    <col min="3839" max="3839" width="9.109375" style="19"/>
    <col min="3840" max="3841" width="10.109375" style="19" bestFit="1" customWidth="1"/>
    <col min="3842" max="3843" width="9.33203125" style="19" bestFit="1" customWidth="1"/>
    <col min="3844" max="3850" width="10.109375" style="19" bestFit="1" customWidth="1"/>
    <col min="3851" max="3851" width="9.33203125" style="19" bestFit="1" customWidth="1"/>
    <col min="3852" max="3853" width="10.109375" style="19" bestFit="1" customWidth="1"/>
    <col min="3854" max="3856" width="9.33203125" style="19" bestFit="1" customWidth="1"/>
    <col min="3857" max="3859" width="10.109375" style="19" bestFit="1" customWidth="1"/>
    <col min="3860" max="3860" width="14.109375" style="19" customWidth="1"/>
    <col min="3861" max="4082" width="9.109375" style="19"/>
    <col min="4083" max="4083" width="23.109375" style="19" customWidth="1"/>
    <col min="4084" max="4085" width="9.109375" style="19"/>
    <col min="4086" max="4086" width="13" style="19" customWidth="1"/>
    <col min="4087" max="4087" width="29.33203125" style="19" customWidth="1"/>
    <col min="4088" max="4090" width="9.109375" style="19"/>
    <col min="4091" max="4091" width="14.6640625" style="19" customWidth="1"/>
    <col min="4092" max="4092" width="13.44140625" style="19" customWidth="1"/>
    <col min="4093" max="4093" width="12.6640625" style="19" customWidth="1"/>
    <col min="4094" max="4094" width="14.109375" style="19" customWidth="1"/>
    <col min="4095" max="4095" width="9.109375" style="19"/>
    <col min="4096" max="4097" width="10.109375" style="19" bestFit="1" customWidth="1"/>
    <col min="4098" max="4099" width="9.33203125" style="19" bestFit="1" customWidth="1"/>
    <col min="4100" max="4106" width="10.109375" style="19" bestFit="1" customWidth="1"/>
    <col min="4107" max="4107" width="9.33203125" style="19" bestFit="1" customWidth="1"/>
    <col min="4108" max="4109" width="10.109375" style="19" bestFit="1" customWidth="1"/>
    <col min="4110" max="4112" width="9.33203125" style="19" bestFit="1" customWidth="1"/>
    <col min="4113" max="4115" width="10.109375" style="19" bestFit="1" customWidth="1"/>
    <col min="4116" max="4116" width="14.109375" style="19" customWidth="1"/>
    <col min="4117" max="4338" width="9.109375" style="19"/>
    <col min="4339" max="4339" width="23.109375" style="19" customWidth="1"/>
    <col min="4340" max="4341" width="9.109375" style="19"/>
    <col min="4342" max="4342" width="13" style="19" customWidth="1"/>
    <col min="4343" max="4343" width="29.33203125" style="19" customWidth="1"/>
    <col min="4344" max="4346" width="9.109375" style="19"/>
    <col min="4347" max="4347" width="14.6640625" style="19" customWidth="1"/>
    <col min="4348" max="4348" width="13.44140625" style="19" customWidth="1"/>
    <col min="4349" max="4349" width="12.6640625" style="19" customWidth="1"/>
    <col min="4350" max="4350" width="14.109375" style="19" customWidth="1"/>
    <col min="4351" max="4351" width="9.109375" style="19"/>
    <col min="4352" max="4353" width="10.109375" style="19" bestFit="1" customWidth="1"/>
    <col min="4354" max="4355" width="9.33203125" style="19" bestFit="1" customWidth="1"/>
    <col min="4356" max="4362" width="10.109375" style="19" bestFit="1" customWidth="1"/>
    <col min="4363" max="4363" width="9.33203125" style="19" bestFit="1" customWidth="1"/>
    <col min="4364" max="4365" width="10.109375" style="19" bestFit="1" customWidth="1"/>
    <col min="4366" max="4368" width="9.33203125" style="19" bestFit="1" customWidth="1"/>
    <col min="4369" max="4371" width="10.109375" style="19" bestFit="1" customWidth="1"/>
    <col min="4372" max="4372" width="14.109375" style="19" customWidth="1"/>
    <col min="4373" max="4594" width="9.109375" style="19"/>
    <col min="4595" max="4595" width="23.109375" style="19" customWidth="1"/>
    <col min="4596" max="4597" width="9.109375" style="19"/>
    <col min="4598" max="4598" width="13" style="19" customWidth="1"/>
    <col min="4599" max="4599" width="29.33203125" style="19" customWidth="1"/>
    <col min="4600" max="4602" width="9.109375" style="19"/>
    <col min="4603" max="4603" width="14.6640625" style="19" customWidth="1"/>
    <col min="4604" max="4604" width="13.44140625" style="19" customWidth="1"/>
    <col min="4605" max="4605" width="12.6640625" style="19" customWidth="1"/>
    <col min="4606" max="4606" width="14.109375" style="19" customWidth="1"/>
    <col min="4607" max="4607" width="9.109375" style="19"/>
    <col min="4608" max="4609" width="10.109375" style="19" bestFit="1" customWidth="1"/>
    <col min="4610" max="4611" width="9.33203125" style="19" bestFit="1" customWidth="1"/>
    <col min="4612" max="4618" width="10.109375" style="19" bestFit="1" customWidth="1"/>
    <col min="4619" max="4619" width="9.33203125" style="19" bestFit="1" customWidth="1"/>
    <col min="4620" max="4621" width="10.109375" style="19" bestFit="1" customWidth="1"/>
    <col min="4622" max="4624" width="9.33203125" style="19" bestFit="1" customWidth="1"/>
    <col min="4625" max="4627" width="10.109375" style="19" bestFit="1" customWidth="1"/>
    <col min="4628" max="4628" width="14.109375" style="19" customWidth="1"/>
    <col min="4629" max="4850" width="9.109375" style="19"/>
    <col min="4851" max="4851" width="23.109375" style="19" customWidth="1"/>
    <col min="4852" max="4853" width="9.109375" style="19"/>
    <col min="4854" max="4854" width="13" style="19" customWidth="1"/>
    <col min="4855" max="4855" width="29.33203125" style="19" customWidth="1"/>
    <col min="4856" max="4858" width="9.109375" style="19"/>
    <col min="4859" max="4859" width="14.6640625" style="19" customWidth="1"/>
    <col min="4860" max="4860" width="13.44140625" style="19" customWidth="1"/>
    <col min="4861" max="4861" width="12.6640625" style="19" customWidth="1"/>
    <col min="4862" max="4862" width="14.109375" style="19" customWidth="1"/>
    <col min="4863" max="4863" width="9.109375" style="19"/>
    <col min="4864" max="4865" width="10.109375" style="19" bestFit="1" customWidth="1"/>
    <col min="4866" max="4867" width="9.33203125" style="19" bestFit="1" customWidth="1"/>
    <col min="4868" max="4874" width="10.109375" style="19" bestFit="1" customWidth="1"/>
    <col min="4875" max="4875" width="9.33203125" style="19" bestFit="1" customWidth="1"/>
    <col min="4876" max="4877" width="10.109375" style="19" bestFit="1" customWidth="1"/>
    <col min="4878" max="4880" width="9.33203125" style="19" bestFit="1" customWidth="1"/>
    <col min="4881" max="4883" width="10.109375" style="19" bestFit="1" customWidth="1"/>
    <col min="4884" max="4884" width="14.109375" style="19" customWidth="1"/>
    <col min="4885" max="5106" width="9.109375" style="19"/>
    <col min="5107" max="5107" width="23.109375" style="19" customWidth="1"/>
    <col min="5108" max="5109" width="9.109375" style="19"/>
    <col min="5110" max="5110" width="13" style="19" customWidth="1"/>
    <col min="5111" max="5111" width="29.33203125" style="19" customWidth="1"/>
    <col min="5112" max="5114" width="9.109375" style="19"/>
    <col min="5115" max="5115" width="14.6640625" style="19" customWidth="1"/>
    <col min="5116" max="5116" width="13.44140625" style="19" customWidth="1"/>
    <col min="5117" max="5117" width="12.6640625" style="19" customWidth="1"/>
    <col min="5118" max="5118" width="14.109375" style="19" customWidth="1"/>
    <col min="5119" max="5119" width="9.109375" style="19"/>
    <col min="5120" max="5121" width="10.109375" style="19" bestFit="1" customWidth="1"/>
    <col min="5122" max="5123" width="9.33203125" style="19" bestFit="1" customWidth="1"/>
    <col min="5124" max="5130" width="10.109375" style="19" bestFit="1" customWidth="1"/>
    <col min="5131" max="5131" width="9.33203125" style="19" bestFit="1" customWidth="1"/>
    <col min="5132" max="5133" width="10.109375" style="19" bestFit="1" customWidth="1"/>
    <col min="5134" max="5136" width="9.33203125" style="19" bestFit="1" customWidth="1"/>
    <col min="5137" max="5139" width="10.109375" style="19" bestFit="1" customWidth="1"/>
    <col min="5140" max="5140" width="14.109375" style="19" customWidth="1"/>
    <col min="5141" max="5362" width="9.109375" style="19"/>
    <col min="5363" max="5363" width="23.109375" style="19" customWidth="1"/>
    <col min="5364" max="5365" width="9.109375" style="19"/>
    <col min="5366" max="5366" width="13" style="19" customWidth="1"/>
    <col min="5367" max="5367" width="29.33203125" style="19" customWidth="1"/>
    <col min="5368" max="5370" width="9.109375" style="19"/>
    <col min="5371" max="5371" width="14.6640625" style="19" customWidth="1"/>
    <col min="5372" max="5372" width="13.44140625" style="19" customWidth="1"/>
    <col min="5373" max="5373" width="12.6640625" style="19" customWidth="1"/>
    <col min="5374" max="5374" width="14.109375" style="19" customWidth="1"/>
    <col min="5375" max="5375" width="9.109375" style="19"/>
    <col min="5376" max="5377" width="10.109375" style="19" bestFit="1" customWidth="1"/>
    <col min="5378" max="5379" width="9.33203125" style="19" bestFit="1" customWidth="1"/>
    <col min="5380" max="5386" width="10.109375" style="19" bestFit="1" customWidth="1"/>
    <col min="5387" max="5387" width="9.33203125" style="19" bestFit="1" customWidth="1"/>
    <col min="5388" max="5389" width="10.109375" style="19" bestFit="1" customWidth="1"/>
    <col min="5390" max="5392" width="9.33203125" style="19" bestFit="1" customWidth="1"/>
    <col min="5393" max="5395" width="10.109375" style="19" bestFit="1" customWidth="1"/>
    <col min="5396" max="5396" width="14.109375" style="19" customWidth="1"/>
    <col min="5397" max="5618" width="9.109375" style="19"/>
    <col min="5619" max="5619" width="23.109375" style="19" customWidth="1"/>
    <col min="5620" max="5621" width="9.109375" style="19"/>
    <col min="5622" max="5622" width="13" style="19" customWidth="1"/>
    <col min="5623" max="5623" width="29.33203125" style="19" customWidth="1"/>
    <col min="5624" max="5626" width="9.109375" style="19"/>
    <col min="5627" max="5627" width="14.6640625" style="19" customWidth="1"/>
    <col min="5628" max="5628" width="13.44140625" style="19" customWidth="1"/>
    <col min="5629" max="5629" width="12.6640625" style="19" customWidth="1"/>
    <col min="5630" max="5630" width="14.109375" style="19" customWidth="1"/>
    <col min="5631" max="5631" width="9.109375" style="19"/>
    <col min="5632" max="5633" width="10.109375" style="19" bestFit="1" customWidth="1"/>
    <col min="5634" max="5635" width="9.33203125" style="19" bestFit="1" customWidth="1"/>
    <col min="5636" max="5642" width="10.109375" style="19" bestFit="1" customWidth="1"/>
    <col min="5643" max="5643" width="9.33203125" style="19" bestFit="1" customWidth="1"/>
    <col min="5644" max="5645" width="10.109375" style="19" bestFit="1" customWidth="1"/>
    <col min="5646" max="5648" width="9.33203125" style="19" bestFit="1" customWidth="1"/>
    <col min="5649" max="5651" width="10.109375" style="19" bestFit="1" customWidth="1"/>
    <col min="5652" max="5652" width="14.109375" style="19" customWidth="1"/>
    <col min="5653" max="5874" width="9.109375" style="19"/>
    <col min="5875" max="5875" width="23.109375" style="19" customWidth="1"/>
    <col min="5876" max="5877" width="9.109375" style="19"/>
    <col min="5878" max="5878" width="13" style="19" customWidth="1"/>
    <col min="5879" max="5879" width="29.33203125" style="19" customWidth="1"/>
    <col min="5880" max="5882" width="9.109375" style="19"/>
    <col min="5883" max="5883" width="14.6640625" style="19" customWidth="1"/>
    <col min="5884" max="5884" width="13.44140625" style="19" customWidth="1"/>
    <col min="5885" max="5885" width="12.6640625" style="19" customWidth="1"/>
    <col min="5886" max="5886" width="14.109375" style="19" customWidth="1"/>
    <col min="5887" max="5887" width="9.109375" style="19"/>
    <col min="5888" max="5889" width="10.109375" style="19" bestFit="1" customWidth="1"/>
    <col min="5890" max="5891" width="9.33203125" style="19" bestFit="1" customWidth="1"/>
    <col min="5892" max="5898" width="10.109375" style="19" bestFit="1" customWidth="1"/>
    <col min="5899" max="5899" width="9.33203125" style="19" bestFit="1" customWidth="1"/>
    <col min="5900" max="5901" width="10.109375" style="19" bestFit="1" customWidth="1"/>
    <col min="5902" max="5904" width="9.33203125" style="19" bestFit="1" customWidth="1"/>
    <col min="5905" max="5907" width="10.109375" style="19" bestFit="1" customWidth="1"/>
    <col min="5908" max="5908" width="14.109375" style="19" customWidth="1"/>
    <col min="5909" max="6130" width="9.109375" style="19"/>
    <col min="6131" max="6131" width="23.109375" style="19" customWidth="1"/>
    <col min="6132" max="6133" width="9.109375" style="19"/>
    <col min="6134" max="6134" width="13" style="19" customWidth="1"/>
    <col min="6135" max="6135" width="29.33203125" style="19" customWidth="1"/>
    <col min="6136" max="6138" width="9.109375" style="19"/>
    <col min="6139" max="6139" width="14.6640625" style="19" customWidth="1"/>
    <col min="6140" max="6140" width="13.44140625" style="19" customWidth="1"/>
    <col min="6141" max="6141" width="12.6640625" style="19" customWidth="1"/>
    <col min="6142" max="6142" width="14.109375" style="19" customWidth="1"/>
    <col min="6143" max="6143" width="9.109375" style="19"/>
    <col min="6144" max="6145" width="10.109375" style="19" bestFit="1" customWidth="1"/>
    <col min="6146" max="6147" width="9.33203125" style="19" bestFit="1" customWidth="1"/>
    <col min="6148" max="6154" width="10.109375" style="19" bestFit="1" customWidth="1"/>
    <col min="6155" max="6155" width="9.33203125" style="19" bestFit="1" customWidth="1"/>
    <col min="6156" max="6157" width="10.109375" style="19" bestFit="1" customWidth="1"/>
    <col min="6158" max="6160" width="9.33203125" style="19" bestFit="1" customWidth="1"/>
    <col min="6161" max="6163" width="10.109375" style="19" bestFit="1" customWidth="1"/>
    <col min="6164" max="6164" width="14.109375" style="19" customWidth="1"/>
    <col min="6165" max="6386" width="9.109375" style="19"/>
    <col min="6387" max="6387" width="23.109375" style="19" customWidth="1"/>
    <col min="6388" max="6389" width="9.109375" style="19"/>
    <col min="6390" max="6390" width="13" style="19" customWidth="1"/>
    <col min="6391" max="6391" width="29.33203125" style="19" customWidth="1"/>
    <col min="6392" max="6394" width="9.109375" style="19"/>
    <col min="6395" max="6395" width="14.6640625" style="19" customWidth="1"/>
    <col min="6396" max="6396" width="13.44140625" style="19" customWidth="1"/>
    <col min="6397" max="6397" width="12.6640625" style="19" customWidth="1"/>
    <col min="6398" max="6398" width="14.109375" style="19" customWidth="1"/>
    <col min="6399" max="6399" width="9.109375" style="19"/>
    <col min="6400" max="6401" width="10.109375" style="19" bestFit="1" customWidth="1"/>
    <col min="6402" max="6403" width="9.33203125" style="19" bestFit="1" customWidth="1"/>
    <col min="6404" max="6410" width="10.109375" style="19" bestFit="1" customWidth="1"/>
    <col min="6411" max="6411" width="9.33203125" style="19" bestFit="1" customWidth="1"/>
    <col min="6412" max="6413" width="10.109375" style="19" bestFit="1" customWidth="1"/>
    <col min="6414" max="6416" width="9.33203125" style="19" bestFit="1" customWidth="1"/>
    <col min="6417" max="6419" width="10.109375" style="19" bestFit="1" customWidth="1"/>
    <col min="6420" max="6420" width="14.109375" style="19" customWidth="1"/>
    <col min="6421" max="6642" width="9.109375" style="19"/>
    <col min="6643" max="6643" width="23.109375" style="19" customWidth="1"/>
    <col min="6644" max="6645" width="9.109375" style="19"/>
    <col min="6646" max="6646" width="13" style="19" customWidth="1"/>
    <col min="6647" max="6647" width="29.33203125" style="19" customWidth="1"/>
    <col min="6648" max="6650" width="9.109375" style="19"/>
    <col min="6651" max="6651" width="14.6640625" style="19" customWidth="1"/>
    <col min="6652" max="6652" width="13.44140625" style="19" customWidth="1"/>
    <col min="6653" max="6653" width="12.6640625" style="19" customWidth="1"/>
    <col min="6654" max="6654" width="14.109375" style="19" customWidth="1"/>
    <col min="6655" max="6655" width="9.109375" style="19"/>
    <col min="6656" max="6657" width="10.109375" style="19" bestFit="1" customWidth="1"/>
    <col min="6658" max="6659" width="9.33203125" style="19" bestFit="1" customWidth="1"/>
    <col min="6660" max="6666" width="10.109375" style="19" bestFit="1" customWidth="1"/>
    <col min="6667" max="6667" width="9.33203125" style="19" bestFit="1" customWidth="1"/>
    <col min="6668" max="6669" width="10.109375" style="19" bestFit="1" customWidth="1"/>
    <col min="6670" max="6672" width="9.33203125" style="19" bestFit="1" customWidth="1"/>
    <col min="6673" max="6675" width="10.109375" style="19" bestFit="1" customWidth="1"/>
    <col min="6676" max="6676" width="14.109375" style="19" customWidth="1"/>
    <col min="6677" max="6898" width="9.109375" style="19"/>
    <col min="6899" max="6899" width="23.109375" style="19" customWidth="1"/>
    <col min="6900" max="6901" width="9.109375" style="19"/>
    <col min="6902" max="6902" width="13" style="19" customWidth="1"/>
    <col min="6903" max="6903" width="29.33203125" style="19" customWidth="1"/>
    <col min="6904" max="6906" width="9.109375" style="19"/>
    <col min="6907" max="6907" width="14.6640625" style="19" customWidth="1"/>
    <col min="6908" max="6908" width="13.44140625" style="19" customWidth="1"/>
    <col min="6909" max="6909" width="12.6640625" style="19" customWidth="1"/>
    <col min="6910" max="6910" width="14.109375" style="19" customWidth="1"/>
    <col min="6911" max="6911" width="9.109375" style="19"/>
    <col min="6912" max="6913" width="10.109375" style="19" bestFit="1" customWidth="1"/>
    <col min="6914" max="6915" width="9.33203125" style="19" bestFit="1" customWidth="1"/>
    <col min="6916" max="6922" width="10.109375" style="19" bestFit="1" customWidth="1"/>
    <col min="6923" max="6923" width="9.33203125" style="19" bestFit="1" customWidth="1"/>
    <col min="6924" max="6925" width="10.109375" style="19" bestFit="1" customWidth="1"/>
    <col min="6926" max="6928" width="9.33203125" style="19" bestFit="1" customWidth="1"/>
    <col min="6929" max="6931" width="10.109375" style="19" bestFit="1" customWidth="1"/>
    <col min="6932" max="6932" width="14.109375" style="19" customWidth="1"/>
    <col min="6933" max="7154" width="9.109375" style="19"/>
    <col min="7155" max="7155" width="23.109375" style="19" customWidth="1"/>
    <col min="7156" max="7157" width="9.109375" style="19"/>
    <col min="7158" max="7158" width="13" style="19" customWidth="1"/>
    <col min="7159" max="7159" width="29.33203125" style="19" customWidth="1"/>
    <col min="7160" max="7162" width="9.109375" style="19"/>
    <col min="7163" max="7163" width="14.6640625" style="19" customWidth="1"/>
    <col min="7164" max="7164" width="13.44140625" style="19" customWidth="1"/>
    <col min="7165" max="7165" width="12.6640625" style="19" customWidth="1"/>
    <col min="7166" max="7166" width="14.109375" style="19" customWidth="1"/>
    <col min="7167" max="7167" width="9.109375" style="19"/>
    <col min="7168" max="7169" width="10.109375" style="19" bestFit="1" customWidth="1"/>
    <col min="7170" max="7171" width="9.33203125" style="19" bestFit="1" customWidth="1"/>
    <col min="7172" max="7178" width="10.109375" style="19" bestFit="1" customWidth="1"/>
    <col min="7179" max="7179" width="9.33203125" style="19" bestFit="1" customWidth="1"/>
    <col min="7180" max="7181" width="10.109375" style="19" bestFit="1" customWidth="1"/>
    <col min="7182" max="7184" width="9.33203125" style="19" bestFit="1" customWidth="1"/>
    <col min="7185" max="7187" width="10.109375" style="19" bestFit="1" customWidth="1"/>
    <col min="7188" max="7188" width="14.109375" style="19" customWidth="1"/>
    <col min="7189" max="7410" width="9.109375" style="19"/>
    <col min="7411" max="7411" width="23.109375" style="19" customWidth="1"/>
    <col min="7412" max="7413" width="9.109375" style="19"/>
    <col min="7414" max="7414" width="13" style="19" customWidth="1"/>
    <col min="7415" max="7415" width="29.33203125" style="19" customWidth="1"/>
    <col min="7416" max="7418" width="9.109375" style="19"/>
    <col min="7419" max="7419" width="14.6640625" style="19" customWidth="1"/>
    <col min="7420" max="7420" width="13.44140625" style="19" customWidth="1"/>
    <col min="7421" max="7421" width="12.6640625" style="19" customWidth="1"/>
    <col min="7422" max="7422" width="14.109375" style="19" customWidth="1"/>
    <col min="7423" max="7423" width="9.109375" style="19"/>
    <col min="7424" max="7425" width="10.109375" style="19" bestFit="1" customWidth="1"/>
    <col min="7426" max="7427" width="9.33203125" style="19" bestFit="1" customWidth="1"/>
    <col min="7428" max="7434" width="10.109375" style="19" bestFit="1" customWidth="1"/>
    <col min="7435" max="7435" width="9.33203125" style="19" bestFit="1" customWidth="1"/>
    <col min="7436" max="7437" width="10.109375" style="19" bestFit="1" customWidth="1"/>
    <col min="7438" max="7440" width="9.33203125" style="19" bestFit="1" customWidth="1"/>
    <col min="7441" max="7443" width="10.109375" style="19" bestFit="1" customWidth="1"/>
    <col min="7444" max="7444" width="14.109375" style="19" customWidth="1"/>
    <col min="7445" max="7666" width="9.109375" style="19"/>
    <col min="7667" max="7667" width="23.109375" style="19" customWidth="1"/>
    <col min="7668" max="7669" width="9.109375" style="19"/>
    <col min="7670" max="7670" width="13" style="19" customWidth="1"/>
    <col min="7671" max="7671" width="29.33203125" style="19" customWidth="1"/>
    <col min="7672" max="7674" width="9.109375" style="19"/>
    <col min="7675" max="7675" width="14.6640625" style="19" customWidth="1"/>
    <col min="7676" max="7676" width="13.44140625" style="19" customWidth="1"/>
    <col min="7677" max="7677" width="12.6640625" style="19" customWidth="1"/>
    <col min="7678" max="7678" width="14.109375" style="19" customWidth="1"/>
    <col min="7679" max="7679" width="9.109375" style="19"/>
    <col min="7680" max="7681" width="10.109375" style="19" bestFit="1" customWidth="1"/>
    <col min="7682" max="7683" width="9.33203125" style="19" bestFit="1" customWidth="1"/>
    <col min="7684" max="7690" width="10.109375" style="19" bestFit="1" customWidth="1"/>
    <col min="7691" max="7691" width="9.33203125" style="19" bestFit="1" customWidth="1"/>
    <col min="7692" max="7693" width="10.109375" style="19" bestFit="1" customWidth="1"/>
    <col min="7694" max="7696" width="9.33203125" style="19" bestFit="1" customWidth="1"/>
    <col min="7697" max="7699" width="10.109375" style="19" bestFit="1" customWidth="1"/>
    <col min="7700" max="7700" width="14.109375" style="19" customWidth="1"/>
    <col min="7701" max="7922" width="9.109375" style="19"/>
    <col min="7923" max="7923" width="23.109375" style="19" customWidth="1"/>
    <col min="7924" max="7925" width="9.109375" style="19"/>
    <col min="7926" max="7926" width="13" style="19" customWidth="1"/>
    <col min="7927" max="7927" width="29.33203125" style="19" customWidth="1"/>
    <col min="7928" max="7930" width="9.109375" style="19"/>
    <col min="7931" max="7931" width="14.6640625" style="19" customWidth="1"/>
    <col min="7932" max="7932" width="13.44140625" style="19" customWidth="1"/>
    <col min="7933" max="7933" width="12.6640625" style="19" customWidth="1"/>
    <col min="7934" max="7934" width="14.109375" style="19" customWidth="1"/>
    <col min="7935" max="7935" width="9.109375" style="19"/>
    <col min="7936" max="7937" width="10.109375" style="19" bestFit="1" customWidth="1"/>
    <col min="7938" max="7939" width="9.33203125" style="19" bestFit="1" customWidth="1"/>
    <col min="7940" max="7946" width="10.109375" style="19" bestFit="1" customWidth="1"/>
    <col min="7947" max="7947" width="9.33203125" style="19" bestFit="1" customWidth="1"/>
    <col min="7948" max="7949" width="10.109375" style="19" bestFit="1" customWidth="1"/>
    <col min="7950" max="7952" width="9.33203125" style="19" bestFit="1" customWidth="1"/>
    <col min="7953" max="7955" width="10.109375" style="19" bestFit="1" customWidth="1"/>
    <col min="7956" max="7956" width="14.109375" style="19" customWidth="1"/>
    <col min="7957" max="8178" width="9.109375" style="19"/>
    <col min="8179" max="8179" width="23.109375" style="19" customWidth="1"/>
    <col min="8180" max="8181" width="9.109375" style="19"/>
    <col min="8182" max="8182" width="13" style="19" customWidth="1"/>
    <col min="8183" max="8183" width="29.33203125" style="19" customWidth="1"/>
    <col min="8184" max="8186" width="9.109375" style="19"/>
    <col min="8187" max="8187" width="14.6640625" style="19" customWidth="1"/>
    <col min="8188" max="8188" width="13.44140625" style="19" customWidth="1"/>
    <col min="8189" max="8189" width="12.6640625" style="19" customWidth="1"/>
    <col min="8190" max="8190" width="14.109375" style="19" customWidth="1"/>
    <col min="8191" max="8191" width="9.109375" style="19"/>
    <col min="8192" max="8193" width="10.109375" style="19" bestFit="1" customWidth="1"/>
    <col min="8194" max="8195" width="9.33203125" style="19" bestFit="1" customWidth="1"/>
    <col min="8196" max="8202" width="10.109375" style="19" bestFit="1" customWidth="1"/>
    <col min="8203" max="8203" width="9.33203125" style="19" bestFit="1" customWidth="1"/>
    <col min="8204" max="8205" width="10.109375" style="19" bestFit="1" customWidth="1"/>
    <col min="8206" max="8208" width="9.33203125" style="19" bestFit="1" customWidth="1"/>
    <col min="8209" max="8211" width="10.109375" style="19" bestFit="1" customWidth="1"/>
    <col min="8212" max="8212" width="14.109375" style="19" customWidth="1"/>
    <col min="8213" max="8434" width="9.109375" style="19"/>
    <col min="8435" max="8435" width="23.109375" style="19" customWidth="1"/>
    <col min="8436" max="8437" width="9.109375" style="19"/>
    <col min="8438" max="8438" width="13" style="19" customWidth="1"/>
    <col min="8439" max="8439" width="29.33203125" style="19" customWidth="1"/>
    <col min="8440" max="8442" width="9.109375" style="19"/>
    <col min="8443" max="8443" width="14.6640625" style="19" customWidth="1"/>
    <col min="8444" max="8444" width="13.44140625" style="19" customWidth="1"/>
    <col min="8445" max="8445" width="12.6640625" style="19" customWidth="1"/>
    <col min="8446" max="8446" width="14.109375" style="19" customWidth="1"/>
    <col min="8447" max="8447" width="9.109375" style="19"/>
    <col min="8448" max="8449" width="10.109375" style="19" bestFit="1" customWidth="1"/>
    <col min="8450" max="8451" width="9.33203125" style="19" bestFit="1" customWidth="1"/>
    <col min="8452" max="8458" width="10.109375" style="19" bestFit="1" customWidth="1"/>
    <col min="8459" max="8459" width="9.33203125" style="19" bestFit="1" customWidth="1"/>
    <col min="8460" max="8461" width="10.109375" style="19" bestFit="1" customWidth="1"/>
    <col min="8462" max="8464" width="9.33203125" style="19" bestFit="1" customWidth="1"/>
    <col min="8465" max="8467" width="10.109375" style="19" bestFit="1" customWidth="1"/>
    <col min="8468" max="8468" width="14.109375" style="19" customWidth="1"/>
    <col min="8469" max="8690" width="9.109375" style="19"/>
    <col min="8691" max="8691" width="23.109375" style="19" customWidth="1"/>
    <col min="8692" max="8693" width="9.109375" style="19"/>
    <col min="8694" max="8694" width="13" style="19" customWidth="1"/>
    <col min="8695" max="8695" width="29.33203125" style="19" customWidth="1"/>
    <col min="8696" max="8698" width="9.109375" style="19"/>
    <col min="8699" max="8699" width="14.6640625" style="19" customWidth="1"/>
    <col min="8700" max="8700" width="13.44140625" style="19" customWidth="1"/>
    <col min="8701" max="8701" width="12.6640625" style="19" customWidth="1"/>
    <col min="8702" max="8702" width="14.109375" style="19" customWidth="1"/>
    <col min="8703" max="8703" width="9.109375" style="19"/>
    <col min="8704" max="8705" width="10.109375" style="19" bestFit="1" customWidth="1"/>
    <col min="8706" max="8707" width="9.33203125" style="19" bestFit="1" customWidth="1"/>
    <col min="8708" max="8714" width="10.109375" style="19" bestFit="1" customWidth="1"/>
    <col min="8715" max="8715" width="9.33203125" style="19" bestFit="1" customWidth="1"/>
    <col min="8716" max="8717" width="10.109375" style="19" bestFit="1" customWidth="1"/>
    <col min="8718" max="8720" width="9.33203125" style="19" bestFit="1" customWidth="1"/>
    <col min="8721" max="8723" width="10.109375" style="19" bestFit="1" customWidth="1"/>
    <col min="8724" max="8724" width="14.109375" style="19" customWidth="1"/>
    <col min="8725" max="8946" width="9.109375" style="19"/>
    <col min="8947" max="8947" width="23.109375" style="19" customWidth="1"/>
    <col min="8948" max="8949" width="9.109375" style="19"/>
    <col min="8950" max="8950" width="13" style="19" customWidth="1"/>
    <col min="8951" max="8951" width="29.33203125" style="19" customWidth="1"/>
    <col min="8952" max="8954" width="9.109375" style="19"/>
    <col min="8955" max="8955" width="14.6640625" style="19" customWidth="1"/>
    <col min="8956" max="8956" width="13.44140625" style="19" customWidth="1"/>
    <col min="8957" max="8957" width="12.6640625" style="19" customWidth="1"/>
    <col min="8958" max="8958" width="14.109375" style="19" customWidth="1"/>
    <col min="8959" max="8959" width="9.109375" style="19"/>
    <col min="8960" max="8961" width="10.109375" style="19" bestFit="1" customWidth="1"/>
    <col min="8962" max="8963" width="9.33203125" style="19" bestFit="1" customWidth="1"/>
    <col min="8964" max="8970" width="10.109375" style="19" bestFit="1" customWidth="1"/>
    <col min="8971" max="8971" width="9.33203125" style="19" bestFit="1" customWidth="1"/>
    <col min="8972" max="8973" width="10.109375" style="19" bestFit="1" customWidth="1"/>
    <col min="8974" max="8976" width="9.33203125" style="19" bestFit="1" customWidth="1"/>
    <col min="8977" max="8979" width="10.109375" style="19" bestFit="1" customWidth="1"/>
    <col min="8980" max="8980" width="14.109375" style="19" customWidth="1"/>
    <col min="8981" max="9202" width="9.109375" style="19"/>
    <col min="9203" max="9203" width="23.109375" style="19" customWidth="1"/>
    <col min="9204" max="9205" width="9.109375" style="19"/>
    <col min="9206" max="9206" width="13" style="19" customWidth="1"/>
    <col min="9207" max="9207" width="29.33203125" style="19" customWidth="1"/>
    <col min="9208" max="9210" width="9.109375" style="19"/>
    <col min="9211" max="9211" width="14.6640625" style="19" customWidth="1"/>
    <col min="9212" max="9212" width="13.44140625" style="19" customWidth="1"/>
    <col min="9213" max="9213" width="12.6640625" style="19" customWidth="1"/>
    <col min="9214" max="9214" width="14.109375" style="19" customWidth="1"/>
    <col min="9215" max="9215" width="9.109375" style="19"/>
    <col min="9216" max="9217" width="10.109375" style="19" bestFit="1" customWidth="1"/>
    <col min="9218" max="9219" width="9.33203125" style="19" bestFit="1" customWidth="1"/>
    <col min="9220" max="9226" width="10.109375" style="19" bestFit="1" customWidth="1"/>
    <col min="9227" max="9227" width="9.33203125" style="19" bestFit="1" customWidth="1"/>
    <col min="9228" max="9229" width="10.109375" style="19" bestFit="1" customWidth="1"/>
    <col min="9230" max="9232" width="9.33203125" style="19" bestFit="1" customWidth="1"/>
    <col min="9233" max="9235" width="10.109375" style="19" bestFit="1" customWidth="1"/>
    <col min="9236" max="9236" width="14.109375" style="19" customWidth="1"/>
    <col min="9237" max="9458" width="9.109375" style="19"/>
    <col min="9459" max="9459" width="23.109375" style="19" customWidth="1"/>
    <col min="9460" max="9461" width="9.109375" style="19"/>
    <col min="9462" max="9462" width="13" style="19" customWidth="1"/>
    <col min="9463" max="9463" width="29.33203125" style="19" customWidth="1"/>
    <col min="9464" max="9466" width="9.109375" style="19"/>
    <col min="9467" max="9467" width="14.6640625" style="19" customWidth="1"/>
    <col min="9468" max="9468" width="13.44140625" style="19" customWidth="1"/>
    <col min="9469" max="9469" width="12.6640625" style="19" customWidth="1"/>
    <col min="9470" max="9470" width="14.109375" style="19" customWidth="1"/>
    <col min="9471" max="9471" width="9.109375" style="19"/>
    <col min="9472" max="9473" width="10.109375" style="19" bestFit="1" customWidth="1"/>
    <col min="9474" max="9475" width="9.33203125" style="19" bestFit="1" customWidth="1"/>
    <col min="9476" max="9482" width="10.109375" style="19" bestFit="1" customWidth="1"/>
    <col min="9483" max="9483" width="9.33203125" style="19" bestFit="1" customWidth="1"/>
    <col min="9484" max="9485" width="10.109375" style="19" bestFit="1" customWidth="1"/>
    <col min="9486" max="9488" width="9.33203125" style="19" bestFit="1" customWidth="1"/>
    <col min="9489" max="9491" width="10.109375" style="19" bestFit="1" customWidth="1"/>
    <col min="9492" max="9492" width="14.109375" style="19" customWidth="1"/>
    <col min="9493" max="9714" width="9.109375" style="19"/>
    <col min="9715" max="9715" width="23.109375" style="19" customWidth="1"/>
    <col min="9716" max="9717" width="9.109375" style="19"/>
    <col min="9718" max="9718" width="13" style="19" customWidth="1"/>
    <col min="9719" max="9719" width="29.33203125" style="19" customWidth="1"/>
    <col min="9720" max="9722" width="9.109375" style="19"/>
    <col min="9723" max="9723" width="14.6640625" style="19" customWidth="1"/>
    <col min="9724" max="9724" width="13.44140625" style="19" customWidth="1"/>
    <col min="9725" max="9725" width="12.6640625" style="19" customWidth="1"/>
    <col min="9726" max="9726" width="14.109375" style="19" customWidth="1"/>
    <col min="9727" max="9727" width="9.109375" style="19"/>
    <col min="9728" max="9729" width="10.109375" style="19" bestFit="1" customWidth="1"/>
    <col min="9730" max="9731" width="9.33203125" style="19" bestFit="1" customWidth="1"/>
    <col min="9732" max="9738" width="10.109375" style="19" bestFit="1" customWidth="1"/>
    <col min="9739" max="9739" width="9.33203125" style="19" bestFit="1" customWidth="1"/>
    <col min="9740" max="9741" width="10.109375" style="19" bestFit="1" customWidth="1"/>
    <col min="9742" max="9744" width="9.33203125" style="19" bestFit="1" customWidth="1"/>
    <col min="9745" max="9747" width="10.109375" style="19" bestFit="1" customWidth="1"/>
    <col min="9748" max="9748" width="14.109375" style="19" customWidth="1"/>
    <col min="9749" max="9970" width="9.109375" style="19"/>
    <col min="9971" max="9971" width="23.109375" style="19" customWidth="1"/>
    <col min="9972" max="9973" width="9.109375" style="19"/>
    <col min="9974" max="9974" width="13" style="19" customWidth="1"/>
    <col min="9975" max="9975" width="29.33203125" style="19" customWidth="1"/>
    <col min="9976" max="9978" width="9.109375" style="19"/>
    <col min="9979" max="9979" width="14.6640625" style="19" customWidth="1"/>
    <col min="9980" max="9980" width="13.44140625" style="19" customWidth="1"/>
    <col min="9981" max="9981" width="12.6640625" style="19" customWidth="1"/>
    <col min="9982" max="9982" width="14.109375" style="19" customWidth="1"/>
    <col min="9983" max="9983" width="9.109375" style="19"/>
    <col min="9984" max="9985" width="10.109375" style="19" bestFit="1" customWidth="1"/>
    <col min="9986" max="9987" width="9.33203125" style="19" bestFit="1" customWidth="1"/>
    <col min="9988" max="9994" width="10.109375" style="19" bestFit="1" customWidth="1"/>
    <col min="9995" max="9995" width="9.33203125" style="19" bestFit="1" customWidth="1"/>
    <col min="9996" max="9997" width="10.109375" style="19" bestFit="1" customWidth="1"/>
    <col min="9998" max="10000" width="9.33203125" style="19" bestFit="1" customWidth="1"/>
    <col min="10001" max="10003" width="10.109375" style="19" bestFit="1" customWidth="1"/>
    <col min="10004" max="10004" width="14.109375" style="19" customWidth="1"/>
    <col min="10005" max="10226" width="9.109375" style="19"/>
    <col min="10227" max="10227" width="23.109375" style="19" customWidth="1"/>
    <col min="10228" max="10229" width="9.109375" style="19"/>
    <col min="10230" max="10230" width="13" style="19" customWidth="1"/>
    <col min="10231" max="10231" width="29.33203125" style="19" customWidth="1"/>
    <col min="10232" max="10234" width="9.109375" style="19"/>
    <col min="10235" max="10235" width="14.6640625" style="19" customWidth="1"/>
    <col min="10236" max="10236" width="13.44140625" style="19" customWidth="1"/>
    <col min="10237" max="10237" width="12.6640625" style="19" customWidth="1"/>
    <col min="10238" max="10238" width="14.109375" style="19" customWidth="1"/>
    <col min="10239" max="10239" width="9.109375" style="19"/>
    <col min="10240" max="10241" width="10.109375" style="19" bestFit="1" customWidth="1"/>
    <col min="10242" max="10243" width="9.33203125" style="19" bestFit="1" customWidth="1"/>
    <col min="10244" max="10250" width="10.109375" style="19" bestFit="1" customWidth="1"/>
    <col min="10251" max="10251" width="9.33203125" style="19" bestFit="1" customWidth="1"/>
    <col min="10252" max="10253" width="10.109375" style="19" bestFit="1" customWidth="1"/>
    <col min="10254" max="10256" width="9.33203125" style="19" bestFit="1" customWidth="1"/>
    <col min="10257" max="10259" width="10.109375" style="19" bestFit="1" customWidth="1"/>
    <col min="10260" max="10260" width="14.109375" style="19" customWidth="1"/>
    <col min="10261" max="10482" width="9.109375" style="19"/>
    <col min="10483" max="10483" width="23.109375" style="19" customWidth="1"/>
    <col min="10484" max="10485" width="9.109375" style="19"/>
    <col min="10486" max="10486" width="13" style="19" customWidth="1"/>
    <col min="10487" max="10487" width="29.33203125" style="19" customWidth="1"/>
    <col min="10488" max="10490" width="9.109375" style="19"/>
    <col min="10491" max="10491" width="14.6640625" style="19" customWidth="1"/>
    <col min="10492" max="10492" width="13.44140625" style="19" customWidth="1"/>
    <col min="10493" max="10493" width="12.6640625" style="19" customWidth="1"/>
    <col min="10494" max="10494" width="14.109375" style="19" customWidth="1"/>
    <col min="10495" max="10495" width="9.109375" style="19"/>
    <col min="10496" max="10497" width="10.109375" style="19" bestFit="1" customWidth="1"/>
    <col min="10498" max="10499" width="9.33203125" style="19" bestFit="1" customWidth="1"/>
    <col min="10500" max="10506" width="10.109375" style="19" bestFit="1" customWidth="1"/>
    <col min="10507" max="10507" width="9.33203125" style="19" bestFit="1" customWidth="1"/>
    <col min="10508" max="10509" width="10.109375" style="19" bestFit="1" customWidth="1"/>
    <col min="10510" max="10512" width="9.33203125" style="19" bestFit="1" customWidth="1"/>
    <col min="10513" max="10515" width="10.109375" style="19" bestFit="1" customWidth="1"/>
    <col min="10516" max="10516" width="14.109375" style="19" customWidth="1"/>
    <col min="10517" max="10738" width="9.109375" style="19"/>
    <col min="10739" max="10739" width="23.109375" style="19" customWidth="1"/>
    <col min="10740" max="10741" width="9.109375" style="19"/>
    <col min="10742" max="10742" width="13" style="19" customWidth="1"/>
    <col min="10743" max="10743" width="29.33203125" style="19" customWidth="1"/>
    <col min="10744" max="10746" width="9.109375" style="19"/>
    <col min="10747" max="10747" width="14.6640625" style="19" customWidth="1"/>
    <col min="10748" max="10748" width="13.44140625" style="19" customWidth="1"/>
    <col min="10749" max="10749" width="12.6640625" style="19" customWidth="1"/>
    <col min="10750" max="10750" width="14.109375" style="19" customWidth="1"/>
    <col min="10751" max="10751" width="9.109375" style="19"/>
    <col min="10752" max="10753" width="10.109375" style="19" bestFit="1" customWidth="1"/>
    <col min="10754" max="10755" width="9.33203125" style="19" bestFit="1" customWidth="1"/>
    <col min="10756" max="10762" width="10.109375" style="19" bestFit="1" customWidth="1"/>
    <col min="10763" max="10763" width="9.33203125" style="19" bestFit="1" customWidth="1"/>
    <col min="10764" max="10765" width="10.109375" style="19" bestFit="1" customWidth="1"/>
    <col min="10766" max="10768" width="9.33203125" style="19" bestFit="1" customWidth="1"/>
    <col min="10769" max="10771" width="10.109375" style="19" bestFit="1" customWidth="1"/>
    <col min="10772" max="10772" width="14.109375" style="19" customWidth="1"/>
    <col min="10773" max="10994" width="9.109375" style="19"/>
    <col min="10995" max="10995" width="23.109375" style="19" customWidth="1"/>
    <col min="10996" max="10997" width="9.109375" style="19"/>
    <col min="10998" max="10998" width="13" style="19" customWidth="1"/>
    <col min="10999" max="10999" width="29.33203125" style="19" customWidth="1"/>
    <col min="11000" max="11002" width="9.109375" style="19"/>
    <col min="11003" max="11003" width="14.6640625" style="19" customWidth="1"/>
    <col min="11004" max="11004" width="13.44140625" style="19" customWidth="1"/>
    <col min="11005" max="11005" width="12.6640625" style="19" customWidth="1"/>
    <col min="11006" max="11006" width="14.109375" style="19" customWidth="1"/>
    <col min="11007" max="11007" width="9.109375" style="19"/>
    <col min="11008" max="11009" width="10.109375" style="19" bestFit="1" customWidth="1"/>
    <col min="11010" max="11011" width="9.33203125" style="19" bestFit="1" customWidth="1"/>
    <col min="11012" max="11018" width="10.109375" style="19" bestFit="1" customWidth="1"/>
    <col min="11019" max="11019" width="9.33203125" style="19" bestFit="1" customWidth="1"/>
    <col min="11020" max="11021" width="10.109375" style="19" bestFit="1" customWidth="1"/>
    <col min="11022" max="11024" width="9.33203125" style="19" bestFit="1" customWidth="1"/>
    <col min="11025" max="11027" width="10.109375" style="19" bestFit="1" customWidth="1"/>
    <col min="11028" max="11028" width="14.109375" style="19" customWidth="1"/>
    <col min="11029" max="11250" width="9.109375" style="19"/>
    <col min="11251" max="11251" width="23.109375" style="19" customWidth="1"/>
    <col min="11252" max="11253" width="9.109375" style="19"/>
    <col min="11254" max="11254" width="13" style="19" customWidth="1"/>
    <col min="11255" max="11255" width="29.33203125" style="19" customWidth="1"/>
    <col min="11256" max="11258" width="9.109375" style="19"/>
    <col min="11259" max="11259" width="14.6640625" style="19" customWidth="1"/>
    <col min="11260" max="11260" width="13.44140625" style="19" customWidth="1"/>
    <col min="11261" max="11261" width="12.6640625" style="19" customWidth="1"/>
    <col min="11262" max="11262" width="14.109375" style="19" customWidth="1"/>
    <col min="11263" max="11263" width="9.109375" style="19"/>
    <col min="11264" max="11265" width="10.109375" style="19" bestFit="1" customWidth="1"/>
    <col min="11266" max="11267" width="9.33203125" style="19" bestFit="1" customWidth="1"/>
    <col min="11268" max="11274" width="10.109375" style="19" bestFit="1" customWidth="1"/>
    <col min="11275" max="11275" width="9.33203125" style="19" bestFit="1" customWidth="1"/>
    <col min="11276" max="11277" width="10.109375" style="19" bestFit="1" customWidth="1"/>
    <col min="11278" max="11280" width="9.33203125" style="19" bestFit="1" customWidth="1"/>
    <col min="11281" max="11283" width="10.109375" style="19" bestFit="1" customWidth="1"/>
    <col min="11284" max="11284" width="14.109375" style="19" customWidth="1"/>
    <col min="11285" max="11506" width="9.109375" style="19"/>
    <col min="11507" max="11507" width="23.109375" style="19" customWidth="1"/>
    <col min="11508" max="11509" width="9.109375" style="19"/>
    <col min="11510" max="11510" width="13" style="19" customWidth="1"/>
    <col min="11511" max="11511" width="29.33203125" style="19" customWidth="1"/>
    <col min="11512" max="11514" width="9.109375" style="19"/>
    <col min="11515" max="11515" width="14.6640625" style="19" customWidth="1"/>
    <col min="11516" max="11516" width="13.44140625" style="19" customWidth="1"/>
    <col min="11517" max="11517" width="12.6640625" style="19" customWidth="1"/>
    <col min="11518" max="11518" width="14.109375" style="19" customWidth="1"/>
    <col min="11519" max="11519" width="9.109375" style="19"/>
    <col min="11520" max="11521" width="10.109375" style="19" bestFit="1" customWidth="1"/>
    <col min="11522" max="11523" width="9.33203125" style="19" bestFit="1" customWidth="1"/>
    <col min="11524" max="11530" width="10.109375" style="19" bestFit="1" customWidth="1"/>
    <col min="11531" max="11531" width="9.33203125" style="19" bestFit="1" customWidth="1"/>
    <col min="11532" max="11533" width="10.109375" style="19" bestFit="1" customWidth="1"/>
    <col min="11534" max="11536" width="9.33203125" style="19" bestFit="1" customWidth="1"/>
    <col min="11537" max="11539" width="10.109375" style="19" bestFit="1" customWidth="1"/>
    <col min="11540" max="11540" width="14.109375" style="19" customWidth="1"/>
    <col min="11541" max="11762" width="9.109375" style="19"/>
    <col min="11763" max="11763" width="23.109375" style="19" customWidth="1"/>
    <col min="11764" max="11765" width="9.109375" style="19"/>
    <col min="11766" max="11766" width="13" style="19" customWidth="1"/>
    <col min="11767" max="11767" width="29.33203125" style="19" customWidth="1"/>
    <col min="11768" max="11770" width="9.109375" style="19"/>
    <col min="11771" max="11771" width="14.6640625" style="19" customWidth="1"/>
    <col min="11772" max="11772" width="13.44140625" style="19" customWidth="1"/>
    <col min="11773" max="11773" width="12.6640625" style="19" customWidth="1"/>
    <col min="11774" max="11774" width="14.109375" style="19" customWidth="1"/>
    <col min="11775" max="11775" width="9.109375" style="19"/>
    <col min="11776" max="11777" width="10.109375" style="19" bestFit="1" customWidth="1"/>
    <col min="11778" max="11779" width="9.33203125" style="19" bestFit="1" customWidth="1"/>
    <col min="11780" max="11786" width="10.109375" style="19" bestFit="1" customWidth="1"/>
    <col min="11787" max="11787" width="9.33203125" style="19" bestFit="1" customWidth="1"/>
    <col min="11788" max="11789" width="10.109375" style="19" bestFit="1" customWidth="1"/>
    <col min="11790" max="11792" width="9.33203125" style="19" bestFit="1" customWidth="1"/>
    <col min="11793" max="11795" width="10.109375" style="19" bestFit="1" customWidth="1"/>
    <col min="11796" max="11796" width="14.109375" style="19" customWidth="1"/>
    <col min="11797" max="12018" width="9.109375" style="19"/>
    <col min="12019" max="12019" width="23.109375" style="19" customWidth="1"/>
    <col min="12020" max="12021" width="9.109375" style="19"/>
    <col min="12022" max="12022" width="13" style="19" customWidth="1"/>
    <col min="12023" max="12023" width="29.33203125" style="19" customWidth="1"/>
    <col min="12024" max="12026" width="9.109375" style="19"/>
    <col min="12027" max="12027" width="14.6640625" style="19" customWidth="1"/>
    <col min="12028" max="12028" width="13.44140625" style="19" customWidth="1"/>
    <col min="12029" max="12029" width="12.6640625" style="19" customWidth="1"/>
    <col min="12030" max="12030" width="14.109375" style="19" customWidth="1"/>
    <col min="12031" max="12031" width="9.109375" style="19"/>
    <col min="12032" max="12033" width="10.109375" style="19" bestFit="1" customWidth="1"/>
    <col min="12034" max="12035" width="9.33203125" style="19" bestFit="1" customWidth="1"/>
    <col min="12036" max="12042" width="10.109375" style="19" bestFit="1" customWidth="1"/>
    <col min="12043" max="12043" width="9.33203125" style="19" bestFit="1" customWidth="1"/>
    <col min="12044" max="12045" width="10.109375" style="19" bestFit="1" customWidth="1"/>
    <col min="12046" max="12048" width="9.33203125" style="19" bestFit="1" customWidth="1"/>
    <col min="12049" max="12051" width="10.109375" style="19" bestFit="1" customWidth="1"/>
    <col min="12052" max="12052" width="14.109375" style="19" customWidth="1"/>
    <col min="12053" max="12274" width="9.109375" style="19"/>
    <col min="12275" max="12275" width="23.109375" style="19" customWidth="1"/>
    <col min="12276" max="12277" width="9.109375" style="19"/>
    <col min="12278" max="12278" width="13" style="19" customWidth="1"/>
    <col min="12279" max="12279" width="29.33203125" style="19" customWidth="1"/>
    <col min="12280" max="12282" width="9.109375" style="19"/>
    <col min="12283" max="12283" width="14.6640625" style="19" customWidth="1"/>
    <col min="12284" max="12284" width="13.44140625" style="19" customWidth="1"/>
    <col min="12285" max="12285" width="12.6640625" style="19" customWidth="1"/>
    <col min="12286" max="12286" width="14.109375" style="19" customWidth="1"/>
    <col min="12287" max="12287" width="9.109375" style="19"/>
    <col min="12288" max="12289" width="10.109375" style="19" bestFit="1" customWidth="1"/>
    <col min="12290" max="12291" width="9.33203125" style="19" bestFit="1" customWidth="1"/>
    <col min="12292" max="12298" width="10.109375" style="19" bestFit="1" customWidth="1"/>
    <col min="12299" max="12299" width="9.33203125" style="19" bestFit="1" customWidth="1"/>
    <col min="12300" max="12301" width="10.109375" style="19" bestFit="1" customWidth="1"/>
    <col min="12302" max="12304" width="9.33203125" style="19" bestFit="1" customWidth="1"/>
    <col min="12305" max="12307" width="10.109375" style="19" bestFit="1" customWidth="1"/>
    <col min="12308" max="12308" width="14.109375" style="19" customWidth="1"/>
    <col min="12309" max="12530" width="9.109375" style="19"/>
    <col min="12531" max="12531" width="23.109375" style="19" customWidth="1"/>
    <col min="12532" max="12533" width="9.109375" style="19"/>
    <col min="12534" max="12534" width="13" style="19" customWidth="1"/>
    <col min="12535" max="12535" width="29.33203125" style="19" customWidth="1"/>
    <col min="12536" max="12538" width="9.109375" style="19"/>
    <col min="12539" max="12539" width="14.6640625" style="19" customWidth="1"/>
    <col min="12540" max="12540" width="13.44140625" style="19" customWidth="1"/>
    <col min="12541" max="12541" width="12.6640625" style="19" customWidth="1"/>
    <col min="12542" max="12542" width="14.109375" style="19" customWidth="1"/>
    <col min="12543" max="12543" width="9.109375" style="19"/>
    <col min="12544" max="12545" width="10.109375" style="19" bestFit="1" customWidth="1"/>
    <col min="12546" max="12547" width="9.33203125" style="19" bestFit="1" customWidth="1"/>
    <col min="12548" max="12554" width="10.109375" style="19" bestFit="1" customWidth="1"/>
    <col min="12555" max="12555" width="9.33203125" style="19" bestFit="1" customWidth="1"/>
    <col min="12556" max="12557" width="10.109375" style="19" bestFit="1" customWidth="1"/>
    <col min="12558" max="12560" width="9.33203125" style="19" bestFit="1" customWidth="1"/>
    <col min="12561" max="12563" width="10.109375" style="19" bestFit="1" customWidth="1"/>
    <col min="12564" max="12564" width="14.109375" style="19" customWidth="1"/>
    <col min="12565" max="12786" width="9.109375" style="19"/>
    <col min="12787" max="12787" width="23.109375" style="19" customWidth="1"/>
    <col min="12788" max="12789" width="9.109375" style="19"/>
    <col min="12790" max="12790" width="13" style="19" customWidth="1"/>
    <col min="12791" max="12791" width="29.33203125" style="19" customWidth="1"/>
    <col min="12792" max="12794" width="9.109375" style="19"/>
    <col min="12795" max="12795" width="14.6640625" style="19" customWidth="1"/>
    <col min="12796" max="12796" width="13.44140625" style="19" customWidth="1"/>
    <col min="12797" max="12797" width="12.6640625" style="19" customWidth="1"/>
    <col min="12798" max="12798" width="14.109375" style="19" customWidth="1"/>
    <col min="12799" max="12799" width="9.109375" style="19"/>
    <col min="12800" max="12801" width="10.109375" style="19" bestFit="1" customWidth="1"/>
    <col min="12802" max="12803" width="9.33203125" style="19" bestFit="1" customWidth="1"/>
    <col min="12804" max="12810" width="10.109375" style="19" bestFit="1" customWidth="1"/>
    <col min="12811" max="12811" width="9.33203125" style="19" bestFit="1" customWidth="1"/>
    <col min="12812" max="12813" width="10.109375" style="19" bestFit="1" customWidth="1"/>
    <col min="12814" max="12816" width="9.33203125" style="19" bestFit="1" customWidth="1"/>
    <col min="12817" max="12819" width="10.109375" style="19" bestFit="1" customWidth="1"/>
    <col min="12820" max="12820" width="14.109375" style="19" customWidth="1"/>
    <col min="12821" max="13042" width="9.109375" style="19"/>
    <col min="13043" max="13043" width="23.109375" style="19" customWidth="1"/>
    <col min="13044" max="13045" width="9.109375" style="19"/>
    <col min="13046" max="13046" width="13" style="19" customWidth="1"/>
    <col min="13047" max="13047" width="29.33203125" style="19" customWidth="1"/>
    <col min="13048" max="13050" width="9.109375" style="19"/>
    <col min="13051" max="13051" width="14.6640625" style="19" customWidth="1"/>
    <col min="13052" max="13052" width="13.44140625" style="19" customWidth="1"/>
    <col min="13053" max="13053" width="12.6640625" style="19" customWidth="1"/>
    <col min="13054" max="13054" width="14.109375" style="19" customWidth="1"/>
    <col min="13055" max="13055" width="9.109375" style="19"/>
    <col min="13056" max="13057" width="10.109375" style="19" bestFit="1" customWidth="1"/>
    <col min="13058" max="13059" width="9.33203125" style="19" bestFit="1" customWidth="1"/>
    <col min="13060" max="13066" width="10.109375" style="19" bestFit="1" customWidth="1"/>
    <col min="13067" max="13067" width="9.33203125" style="19" bestFit="1" customWidth="1"/>
    <col min="13068" max="13069" width="10.109375" style="19" bestFit="1" customWidth="1"/>
    <col min="13070" max="13072" width="9.33203125" style="19" bestFit="1" customWidth="1"/>
    <col min="13073" max="13075" width="10.109375" style="19" bestFit="1" customWidth="1"/>
    <col min="13076" max="13076" width="14.109375" style="19" customWidth="1"/>
    <col min="13077" max="13298" width="9.109375" style="19"/>
    <col min="13299" max="13299" width="23.109375" style="19" customWidth="1"/>
    <col min="13300" max="13301" width="9.109375" style="19"/>
    <col min="13302" max="13302" width="13" style="19" customWidth="1"/>
    <col min="13303" max="13303" width="29.33203125" style="19" customWidth="1"/>
    <col min="13304" max="13306" width="9.109375" style="19"/>
    <col min="13307" max="13307" width="14.6640625" style="19" customWidth="1"/>
    <col min="13308" max="13308" width="13.44140625" style="19" customWidth="1"/>
    <col min="13309" max="13309" width="12.6640625" style="19" customWidth="1"/>
    <col min="13310" max="13310" width="14.109375" style="19" customWidth="1"/>
    <col min="13311" max="13311" width="9.109375" style="19"/>
    <col min="13312" max="13313" width="10.109375" style="19" bestFit="1" customWidth="1"/>
    <col min="13314" max="13315" width="9.33203125" style="19" bestFit="1" customWidth="1"/>
    <col min="13316" max="13322" width="10.109375" style="19" bestFit="1" customWidth="1"/>
    <col min="13323" max="13323" width="9.33203125" style="19" bestFit="1" customWidth="1"/>
    <col min="13324" max="13325" width="10.109375" style="19" bestFit="1" customWidth="1"/>
    <col min="13326" max="13328" width="9.33203125" style="19" bestFit="1" customWidth="1"/>
    <col min="13329" max="13331" width="10.109375" style="19" bestFit="1" customWidth="1"/>
    <col min="13332" max="13332" width="14.109375" style="19" customWidth="1"/>
    <col min="13333" max="13554" width="9.109375" style="19"/>
    <col min="13555" max="13555" width="23.109375" style="19" customWidth="1"/>
    <col min="13556" max="13557" width="9.109375" style="19"/>
    <col min="13558" max="13558" width="13" style="19" customWidth="1"/>
    <col min="13559" max="13559" width="29.33203125" style="19" customWidth="1"/>
    <col min="13560" max="13562" width="9.109375" style="19"/>
    <col min="13563" max="13563" width="14.6640625" style="19" customWidth="1"/>
    <col min="13564" max="13564" width="13.44140625" style="19" customWidth="1"/>
    <col min="13565" max="13565" width="12.6640625" style="19" customWidth="1"/>
    <col min="13566" max="13566" width="14.109375" style="19" customWidth="1"/>
    <col min="13567" max="13567" width="9.109375" style="19"/>
    <col min="13568" max="13569" width="10.109375" style="19" bestFit="1" customWidth="1"/>
    <col min="13570" max="13571" width="9.33203125" style="19" bestFit="1" customWidth="1"/>
    <col min="13572" max="13578" width="10.109375" style="19" bestFit="1" customWidth="1"/>
    <col min="13579" max="13579" width="9.33203125" style="19" bestFit="1" customWidth="1"/>
    <col min="13580" max="13581" width="10.109375" style="19" bestFit="1" customWidth="1"/>
    <col min="13582" max="13584" width="9.33203125" style="19" bestFit="1" customWidth="1"/>
    <col min="13585" max="13587" width="10.109375" style="19" bestFit="1" customWidth="1"/>
    <col min="13588" max="13588" width="14.109375" style="19" customWidth="1"/>
    <col min="13589" max="13810" width="9.109375" style="19"/>
    <col min="13811" max="13811" width="23.109375" style="19" customWidth="1"/>
    <col min="13812" max="13813" width="9.109375" style="19"/>
    <col min="13814" max="13814" width="13" style="19" customWidth="1"/>
    <col min="13815" max="13815" width="29.33203125" style="19" customWidth="1"/>
    <col min="13816" max="13818" width="9.109375" style="19"/>
    <col min="13819" max="13819" width="14.6640625" style="19" customWidth="1"/>
    <col min="13820" max="13820" width="13.44140625" style="19" customWidth="1"/>
    <col min="13821" max="13821" width="12.6640625" style="19" customWidth="1"/>
    <col min="13822" max="13822" width="14.109375" style="19" customWidth="1"/>
    <col min="13823" max="13823" width="9.109375" style="19"/>
    <col min="13824" max="13825" width="10.109375" style="19" bestFit="1" customWidth="1"/>
    <col min="13826" max="13827" width="9.33203125" style="19" bestFit="1" customWidth="1"/>
    <col min="13828" max="13834" width="10.109375" style="19" bestFit="1" customWidth="1"/>
    <col min="13835" max="13835" width="9.33203125" style="19" bestFit="1" customWidth="1"/>
    <col min="13836" max="13837" width="10.109375" style="19" bestFit="1" customWidth="1"/>
    <col min="13838" max="13840" width="9.33203125" style="19" bestFit="1" customWidth="1"/>
    <col min="13841" max="13843" width="10.109375" style="19" bestFit="1" customWidth="1"/>
    <col min="13844" max="13844" width="14.109375" style="19" customWidth="1"/>
    <col min="13845" max="14066" width="9.109375" style="19"/>
    <col min="14067" max="14067" width="23.109375" style="19" customWidth="1"/>
    <col min="14068" max="14069" width="9.109375" style="19"/>
    <col min="14070" max="14070" width="13" style="19" customWidth="1"/>
    <col min="14071" max="14071" width="29.33203125" style="19" customWidth="1"/>
    <col min="14072" max="14074" width="9.109375" style="19"/>
    <col min="14075" max="14075" width="14.6640625" style="19" customWidth="1"/>
    <col min="14076" max="14076" width="13.44140625" style="19" customWidth="1"/>
    <col min="14077" max="14077" width="12.6640625" style="19" customWidth="1"/>
    <col min="14078" max="14078" width="14.109375" style="19" customWidth="1"/>
    <col min="14079" max="14079" width="9.109375" style="19"/>
    <col min="14080" max="14081" width="10.109375" style="19" bestFit="1" customWidth="1"/>
    <col min="14082" max="14083" width="9.33203125" style="19" bestFit="1" customWidth="1"/>
    <col min="14084" max="14090" width="10.109375" style="19" bestFit="1" customWidth="1"/>
    <col min="14091" max="14091" width="9.33203125" style="19" bestFit="1" customWidth="1"/>
    <col min="14092" max="14093" width="10.109375" style="19" bestFit="1" customWidth="1"/>
    <col min="14094" max="14096" width="9.33203125" style="19" bestFit="1" customWidth="1"/>
    <col min="14097" max="14099" width="10.109375" style="19" bestFit="1" customWidth="1"/>
    <col min="14100" max="14100" width="14.109375" style="19" customWidth="1"/>
    <col min="14101" max="14322" width="9.109375" style="19"/>
    <col min="14323" max="14323" width="23.109375" style="19" customWidth="1"/>
    <col min="14324" max="14325" width="9.109375" style="19"/>
    <col min="14326" max="14326" width="13" style="19" customWidth="1"/>
    <col min="14327" max="14327" width="29.33203125" style="19" customWidth="1"/>
    <col min="14328" max="14330" width="9.109375" style="19"/>
    <col min="14331" max="14331" width="14.6640625" style="19" customWidth="1"/>
    <col min="14332" max="14332" width="13.44140625" style="19" customWidth="1"/>
    <col min="14333" max="14333" width="12.6640625" style="19" customWidth="1"/>
    <col min="14334" max="14334" width="14.109375" style="19" customWidth="1"/>
    <col min="14335" max="14335" width="9.109375" style="19"/>
    <col min="14336" max="14337" width="10.109375" style="19" bestFit="1" customWidth="1"/>
    <col min="14338" max="14339" width="9.33203125" style="19" bestFit="1" customWidth="1"/>
    <col min="14340" max="14346" width="10.109375" style="19" bestFit="1" customWidth="1"/>
    <col min="14347" max="14347" width="9.33203125" style="19" bestFit="1" customWidth="1"/>
    <col min="14348" max="14349" width="10.109375" style="19" bestFit="1" customWidth="1"/>
    <col min="14350" max="14352" width="9.33203125" style="19" bestFit="1" customWidth="1"/>
    <col min="14353" max="14355" width="10.109375" style="19" bestFit="1" customWidth="1"/>
    <col min="14356" max="14356" width="14.109375" style="19" customWidth="1"/>
    <col min="14357" max="14578" width="9.109375" style="19"/>
    <col min="14579" max="14579" width="23.109375" style="19" customWidth="1"/>
    <col min="14580" max="14581" width="9.109375" style="19"/>
    <col min="14582" max="14582" width="13" style="19" customWidth="1"/>
    <col min="14583" max="14583" width="29.33203125" style="19" customWidth="1"/>
    <col min="14584" max="14586" width="9.109375" style="19"/>
    <col min="14587" max="14587" width="14.6640625" style="19" customWidth="1"/>
    <col min="14588" max="14588" width="13.44140625" style="19" customWidth="1"/>
    <col min="14589" max="14589" width="12.6640625" style="19" customWidth="1"/>
    <col min="14590" max="14590" width="14.109375" style="19" customWidth="1"/>
    <col min="14591" max="14591" width="9.109375" style="19"/>
    <col min="14592" max="14593" width="10.109375" style="19" bestFit="1" customWidth="1"/>
    <col min="14594" max="14595" width="9.33203125" style="19" bestFit="1" customWidth="1"/>
    <col min="14596" max="14602" width="10.109375" style="19" bestFit="1" customWidth="1"/>
    <col min="14603" max="14603" width="9.33203125" style="19" bestFit="1" customWidth="1"/>
    <col min="14604" max="14605" width="10.109375" style="19" bestFit="1" customWidth="1"/>
    <col min="14606" max="14608" width="9.33203125" style="19" bestFit="1" customWidth="1"/>
    <col min="14609" max="14611" width="10.109375" style="19" bestFit="1" customWidth="1"/>
    <col min="14612" max="14612" width="14.109375" style="19" customWidth="1"/>
    <col min="14613" max="14834" width="9.109375" style="19"/>
    <col min="14835" max="14835" width="23.109375" style="19" customWidth="1"/>
    <col min="14836" max="14837" width="9.109375" style="19"/>
    <col min="14838" max="14838" width="13" style="19" customWidth="1"/>
    <col min="14839" max="14839" width="29.33203125" style="19" customWidth="1"/>
    <col min="14840" max="14842" width="9.109375" style="19"/>
    <col min="14843" max="14843" width="14.6640625" style="19" customWidth="1"/>
    <col min="14844" max="14844" width="13.44140625" style="19" customWidth="1"/>
    <col min="14845" max="14845" width="12.6640625" style="19" customWidth="1"/>
    <col min="14846" max="14846" width="14.109375" style="19" customWidth="1"/>
    <col min="14847" max="14847" width="9.109375" style="19"/>
    <col min="14848" max="14849" width="10.109375" style="19" bestFit="1" customWidth="1"/>
    <col min="14850" max="14851" width="9.33203125" style="19" bestFit="1" customWidth="1"/>
    <col min="14852" max="14858" width="10.109375" style="19" bestFit="1" customWidth="1"/>
    <col min="14859" max="14859" width="9.33203125" style="19" bestFit="1" customWidth="1"/>
    <col min="14860" max="14861" width="10.109375" style="19" bestFit="1" customWidth="1"/>
    <col min="14862" max="14864" width="9.33203125" style="19" bestFit="1" customWidth="1"/>
    <col min="14865" max="14867" width="10.109375" style="19" bestFit="1" customWidth="1"/>
    <col min="14868" max="14868" width="14.109375" style="19" customWidth="1"/>
    <col min="14869" max="15090" width="9.109375" style="19"/>
    <col min="15091" max="15091" width="23.109375" style="19" customWidth="1"/>
    <col min="15092" max="15093" width="9.109375" style="19"/>
    <col min="15094" max="15094" width="13" style="19" customWidth="1"/>
    <col min="15095" max="15095" width="29.33203125" style="19" customWidth="1"/>
    <col min="15096" max="15098" width="9.109375" style="19"/>
    <col min="15099" max="15099" width="14.6640625" style="19" customWidth="1"/>
    <col min="15100" max="15100" width="13.44140625" style="19" customWidth="1"/>
    <col min="15101" max="15101" width="12.6640625" style="19" customWidth="1"/>
    <col min="15102" max="15102" width="14.109375" style="19" customWidth="1"/>
    <col min="15103" max="15103" width="9.109375" style="19"/>
    <col min="15104" max="15105" width="10.109375" style="19" bestFit="1" customWidth="1"/>
    <col min="15106" max="15107" width="9.33203125" style="19" bestFit="1" customWidth="1"/>
    <col min="15108" max="15114" width="10.109375" style="19" bestFit="1" customWidth="1"/>
    <col min="15115" max="15115" width="9.33203125" style="19" bestFit="1" customWidth="1"/>
    <col min="15116" max="15117" width="10.109375" style="19" bestFit="1" customWidth="1"/>
    <col min="15118" max="15120" width="9.33203125" style="19" bestFit="1" customWidth="1"/>
    <col min="15121" max="15123" width="10.109375" style="19" bestFit="1" customWidth="1"/>
    <col min="15124" max="15124" width="14.109375" style="19" customWidth="1"/>
    <col min="15125" max="15346" width="9.109375" style="19"/>
    <col min="15347" max="15347" width="23.109375" style="19" customWidth="1"/>
    <col min="15348" max="15349" width="9.109375" style="19"/>
    <col min="15350" max="15350" width="13" style="19" customWidth="1"/>
    <col min="15351" max="15351" width="29.33203125" style="19" customWidth="1"/>
    <col min="15352" max="15354" width="9.109375" style="19"/>
    <col min="15355" max="15355" width="14.6640625" style="19" customWidth="1"/>
    <col min="15356" max="15356" width="13.44140625" style="19" customWidth="1"/>
    <col min="15357" max="15357" width="12.6640625" style="19" customWidth="1"/>
    <col min="15358" max="15358" width="14.109375" style="19" customWidth="1"/>
    <col min="15359" max="15359" width="9.109375" style="19"/>
    <col min="15360" max="15361" width="10.109375" style="19" bestFit="1" customWidth="1"/>
    <col min="15362" max="15363" width="9.33203125" style="19" bestFit="1" customWidth="1"/>
    <col min="15364" max="15370" width="10.109375" style="19" bestFit="1" customWidth="1"/>
    <col min="15371" max="15371" width="9.33203125" style="19" bestFit="1" customWidth="1"/>
    <col min="15372" max="15373" width="10.109375" style="19" bestFit="1" customWidth="1"/>
    <col min="15374" max="15376" width="9.33203125" style="19" bestFit="1" customWidth="1"/>
    <col min="15377" max="15379" width="10.109375" style="19" bestFit="1" customWidth="1"/>
    <col min="15380" max="15380" width="14.109375" style="19" customWidth="1"/>
    <col min="15381" max="15602" width="9.109375" style="19"/>
    <col min="15603" max="15603" width="23.109375" style="19" customWidth="1"/>
    <col min="15604" max="15605" width="9.109375" style="19"/>
    <col min="15606" max="15606" width="13" style="19" customWidth="1"/>
    <col min="15607" max="15607" width="29.33203125" style="19" customWidth="1"/>
    <col min="15608" max="15610" width="9.109375" style="19"/>
    <col min="15611" max="15611" width="14.6640625" style="19" customWidth="1"/>
    <col min="15612" max="15612" width="13.44140625" style="19" customWidth="1"/>
    <col min="15613" max="15613" width="12.6640625" style="19" customWidth="1"/>
    <col min="15614" max="15614" width="14.109375" style="19" customWidth="1"/>
    <col min="15615" max="15615" width="9.109375" style="19"/>
    <col min="15616" max="15617" width="10.109375" style="19" bestFit="1" customWidth="1"/>
    <col min="15618" max="15619" width="9.33203125" style="19" bestFit="1" customWidth="1"/>
    <col min="15620" max="15626" width="10.109375" style="19" bestFit="1" customWidth="1"/>
    <col min="15627" max="15627" width="9.33203125" style="19" bestFit="1" customWidth="1"/>
    <col min="15628" max="15629" width="10.109375" style="19" bestFit="1" customWidth="1"/>
    <col min="15630" max="15632" width="9.33203125" style="19" bestFit="1" customWidth="1"/>
    <col min="15633" max="15635" width="10.109375" style="19" bestFit="1" customWidth="1"/>
    <col min="15636" max="15636" width="14.109375" style="19" customWidth="1"/>
    <col min="15637" max="15858" width="9.109375" style="19"/>
    <col min="15859" max="15859" width="23.109375" style="19" customWidth="1"/>
    <col min="15860" max="15861" width="9.109375" style="19"/>
    <col min="15862" max="15862" width="13" style="19" customWidth="1"/>
    <col min="15863" max="15863" width="29.33203125" style="19" customWidth="1"/>
    <col min="15864" max="15866" width="9.109375" style="19"/>
    <col min="15867" max="15867" width="14.6640625" style="19" customWidth="1"/>
    <col min="15868" max="15868" width="13.44140625" style="19" customWidth="1"/>
    <col min="15869" max="15869" width="12.6640625" style="19" customWidth="1"/>
    <col min="15870" max="15870" width="14.109375" style="19" customWidth="1"/>
    <col min="15871" max="15871" width="9.109375" style="19"/>
    <col min="15872" max="15873" width="10.109375" style="19" bestFit="1" customWidth="1"/>
    <col min="15874" max="15875" width="9.33203125" style="19" bestFit="1" customWidth="1"/>
    <col min="15876" max="15882" width="10.109375" style="19" bestFit="1" customWidth="1"/>
    <col min="15883" max="15883" width="9.33203125" style="19" bestFit="1" customWidth="1"/>
    <col min="15884" max="15885" width="10.109375" style="19" bestFit="1" customWidth="1"/>
    <col min="15886" max="15888" width="9.33203125" style="19" bestFit="1" customWidth="1"/>
    <col min="15889" max="15891" width="10.109375" style="19" bestFit="1" customWidth="1"/>
    <col min="15892" max="15892" width="14.109375" style="19" customWidth="1"/>
    <col min="15893" max="16114" width="9.109375" style="19"/>
    <col min="16115" max="16115" width="23.109375" style="19" customWidth="1"/>
    <col min="16116" max="16117" width="9.109375" style="19"/>
    <col min="16118" max="16118" width="13" style="19" customWidth="1"/>
    <col min="16119" max="16119" width="29.33203125" style="19" customWidth="1"/>
    <col min="16120" max="16122" width="9.109375" style="19"/>
    <col min="16123" max="16123" width="14.6640625" style="19" customWidth="1"/>
    <col min="16124" max="16124" width="13.44140625" style="19" customWidth="1"/>
    <col min="16125" max="16125" width="12.6640625" style="19" customWidth="1"/>
    <col min="16126" max="16126" width="14.109375" style="19" customWidth="1"/>
    <col min="16127" max="16127" width="9.109375" style="19"/>
    <col min="16128" max="16129" width="10.109375" style="19" bestFit="1" customWidth="1"/>
    <col min="16130" max="16131" width="9.33203125" style="19" bestFit="1" customWidth="1"/>
    <col min="16132" max="16138" width="10.109375" style="19" bestFit="1" customWidth="1"/>
    <col min="16139" max="16139" width="9.33203125" style="19" bestFit="1" customWidth="1"/>
    <col min="16140" max="16141" width="10.109375" style="19" bestFit="1" customWidth="1"/>
    <col min="16142" max="16144" width="9.33203125" style="19" bestFit="1" customWidth="1"/>
    <col min="16145" max="16147" width="10.109375" style="19" bestFit="1" customWidth="1"/>
    <col min="16148" max="16148" width="14.109375" style="19" customWidth="1"/>
    <col min="16149" max="16384" width="9.109375" style="19"/>
  </cols>
  <sheetData>
    <row r="1" spans="1:22" s="218" customFormat="1" ht="48" thickTop="1" thickBot="1" x14ac:dyDescent="0.35">
      <c r="A1" s="666" t="s">
        <v>172</v>
      </c>
      <c r="B1" s="188" t="s">
        <v>1</v>
      </c>
      <c r="C1" s="188" t="s">
        <v>4</v>
      </c>
      <c r="D1" s="667" t="s">
        <v>219</v>
      </c>
      <c r="E1" s="259" t="s">
        <v>126</v>
      </c>
      <c r="F1" s="250" t="s">
        <v>7</v>
      </c>
      <c r="G1" s="384" t="s">
        <v>8</v>
      </c>
      <c r="H1" s="254" t="s">
        <v>9</v>
      </c>
      <c r="I1" s="254" t="s">
        <v>10</v>
      </c>
      <c r="J1" s="254" t="s">
        <v>11</v>
      </c>
      <c r="K1" s="254" t="s">
        <v>12</v>
      </c>
      <c r="L1" s="254" t="s">
        <v>13</v>
      </c>
      <c r="M1" s="829" t="s">
        <v>14</v>
      </c>
      <c r="N1" s="254" t="s">
        <v>15</v>
      </c>
      <c r="O1" s="254" t="s">
        <v>16</v>
      </c>
      <c r="P1" s="254" t="s">
        <v>51</v>
      </c>
      <c r="Q1" s="254" t="s">
        <v>17</v>
      </c>
      <c r="R1" s="254" t="s">
        <v>18</v>
      </c>
      <c r="S1" s="254" t="s">
        <v>52</v>
      </c>
      <c r="T1" s="254" t="s">
        <v>19</v>
      </c>
      <c r="U1" s="254" t="s">
        <v>150</v>
      </c>
      <c r="V1" s="254" t="s">
        <v>151</v>
      </c>
    </row>
    <row r="2" spans="1:22" s="2" customFormat="1" ht="16.2" thickTop="1" x14ac:dyDescent="0.3">
      <c r="A2" s="36"/>
      <c r="B2" s="37"/>
      <c r="C2" s="39"/>
      <c r="D2" s="39"/>
      <c r="E2" s="41"/>
      <c r="F2" s="41"/>
      <c r="G2" s="427"/>
      <c r="H2" s="296"/>
      <c r="I2" s="255"/>
      <c r="J2" s="255"/>
      <c r="K2" s="122"/>
      <c r="L2" s="123"/>
      <c r="M2" s="480"/>
      <c r="N2" s="122"/>
      <c r="O2" s="122"/>
      <c r="P2" s="122"/>
      <c r="Q2" s="123"/>
      <c r="R2" s="480"/>
      <c r="S2" s="122"/>
      <c r="T2" s="256"/>
      <c r="U2" s="257"/>
      <c r="V2" s="258"/>
    </row>
    <row r="3" spans="1:22" x14ac:dyDescent="0.3">
      <c r="A3" s="24" t="s">
        <v>174</v>
      </c>
      <c r="B3" s="194"/>
      <c r="C3" s="18"/>
      <c r="D3" s="194"/>
      <c r="E3" s="15"/>
      <c r="F3" s="21"/>
      <c r="G3" s="21"/>
      <c r="H3" s="25">
        <v>40000</v>
      </c>
      <c r="I3" s="11"/>
      <c r="J3" s="15"/>
      <c r="K3" s="11"/>
      <c r="L3" s="27"/>
      <c r="M3" s="25"/>
      <c r="N3" s="11"/>
      <c r="O3" s="11"/>
      <c r="P3" s="11"/>
      <c r="Q3" s="27"/>
      <c r="R3" s="25"/>
      <c r="S3" s="11"/>
      <c r="T3" s="96"/>
      <c r="U3" s="11"/>
      <c r="V3" s="116"/>
    </row>
    <row r="4" spans="1:22" x14ac:dyDescent="0.3">
      <c r="A4" s="76" t="s">
        <v>202</v>
      </c>
      <c r="B4" s="195"/>
      <c r="C4" s="47"/>
      <c r="D4" s="195"/>
      <c r="E4" s="48"/>
      <c r="F4" s="97"/>
      <c r="G4" s="97"/>
      <c r="H4" s="91"/>
      <c r="I4" s="49"/>
      <c r="J4" s="48"/>
      <c r="K4" s="49">
        <v>30000</v>
      </c>
      <c r="L4" s="77"/>
      <c r="M4" s="91"/>
      <c r="N4" s="49"/>
      <c r="O4" s="49"/>
      <c r="P4" s="49"/>
      <c r="Q4" s="77"/>
      <c r="R4" s="91"/>
      <c r="S4" s="49"/>
      <c r="T4" s="95"/>
      <c r="U4" s="49"/>
      <c r="V4" s="196"/>
    </row>
    <row r="5" spans="1:22" ht="16.2" thickBot="1" x14ac:dyDescent="0.35">
      <c r="A5" s="374"/>
      <c r="B5" s="221"/>
      <c r="C5" s="74"/>
      <c r="D5" s="221"/>
      <c r="E5" s="75"/>
      <c r="F5" s="108"/>
      <c r="G5" s="108"/>
      <c r="H5" s="430"/>
      <c r="I5" s="128"/>
      <c r="J5" s="75"/>
      <c r="K5" s="128"/>
      <c r="L5" s="481"/>
      <c r="M5" s="430"/>
      <c r="N5" s="128"/>
      <c r="O5" s="128"/>
      <c r="P5" s="128"/>
      <c r="Q5" s="481"/>
      <c r="R5" s="430"/>
      <c r="S5" s="128"/>
      <c r="T5" s="409"/>
      <c r="U5" s="128"/>
      <c r="V5" s="586"/>
    </row>
    <row r="6" spans="1:22" ht="16.2" thickTop="1" x14ac:dyDescent="0.3">
      <c r="A6" s="197" t="s">
        <v>256</v>
      </c>
      <c r="B6" s="198"/>
      <c r="C6" s="60"/>
      <c r="D6" s="198"/>
      <c r="E6" s="61"/>
      <c r="F6" s="107"/>
      <c r="G6" s="107"/>
      <c r="H6" s="110"/>
      <c r="I6" s="62"/>
      <c r="J6" s="61"/>
      <c r="K6" s="62"/>
      <c r="L6" s="126"/>
      <c r="M6" s="110"/>
      <c r="N6" s="62"/>
      <c r="O6" s="62"/>
      <c r="P6" s="62"/>
      <c r="Q6" s="126"/>
      <c r="R6" s="110"/>
      <c r="S6" s="62"/>
      <c r="T6" s="113"/>
      <c r="U6" s="62"/>
      <c r="V6" s="199"/>
    </row>
    <row r="7" spans="1:22" x14ac:dyDescent="0.3">
      <c r="A7" s="24" t="s">
        <v>409</v>
      </c>
      <c r="B7" s="194"/>
      <c r="C7" s="18"/>
      <c r="D7" s="194"/>
      <c r="E7" s="15"/>
      <c r="F7" s="21"/>
      <c r="G7" s="21"/>
      <c r="H7" s="25"/>
      <c r="I7" s="11"/>
      <c r="J7" s="15"/>
      <c r="K7" s="11"/>
      <c r="L7" s="27"/>
      <c r="M7" s="25"/>
      <c r="N7" s="11"/>
      <c r="O7" s="11"/>
      <c r="P7" s="11"/>
      <c r="Q7" s="27"/>
      <c r="R7" s="25"/>
      <c r="S7" s="11"/>
      <c r="T7" s="96"/>
      <c r="U7" s="11"/>
      <c r="V7" s="116"/>
    </row>
    <row r="8" spans="1:22" x14ac:dyDescent="0.3">
      <c r="A8" s="24" t="s">
        <v>416</v>
      </c>
      <c r="B8" s="194"/>
      <c r="C8" s="18"/>
      <c r="D8" s="194"/>
      <c r="E8" s="15"/>
      <c r="F8" s="21"/>
      <c r="G8" s="21"/>
      <c r="H8" s="25"/>
      <c r="I8" s="11"/>
      <c r="J8" s="15"/>
      <c r="K8" s="11"/>
      <c r="L8" s="27"/>
      <c r="M8" s="25"/>
      <c r="N8" s="11"/>
      <c r="O8" s="11"/>
      <c r="P8" s="11"/>
      <c r="Q8" s="27"/>
      <c r="R8" s="25"/>
      <c r="S8" s="11"/>
      <c r="T8" s="96"/>
      <c r="U8" s="11"/>
      <c r="V8" s="116"/>
    </row>
    <row r="9" spans="1:22" x14ac:dyDescent="0.3">
      <c r="A9" s="159" t="s">
        <v>176</v>
      </c>
      <c r="B9" s="210"/>
      <c r="C9" s="158"/>
      <c r="D9" s="210"/>
      <c r="E9" s="164"/>
      <c r="F9" s="163">
        <f t="shared" ref="F9:V9" si="0">-SUM(F3:F5)</f>
        <v>0</v>
      </c>
      <c r="G9" s="163">
        <f t="shared" si="0"/>
        <v>0</v>
      </c>
      <c r="H9" s="162">
        <f t="shared" si="0"/>
        <v>-40000</v>
      </c>
      <c r="I9" s="163">
        <f t="shared" si="0"/>
        <v>0</v>
      </c>
      <c r="J9" s="163">
        <f t="shared" si="0"/>
        <v>0</v>
      </c>
      <c r="K9" s="163">
        <f t="shared" si="0"/>
        <v>-30000</v>
      </c>
      <c r="L9" s="166">
        <f t="shared" si="0"/>
        <v>0</v>
      </c>
      <c r="M9" s="162">
        <f t="shared" si="0"/>
        <v>0</v>
      </c>
      <c r="N9" s="163">
        <f t="shared" si="0"/>
        <v>0</v>
      </c>
      <c r="O9" s="163">
        <f t="shared" si="0"/>
        <v>0</v>
      </c>
      <c r="P9" s="163">
        <f t="shared" si="0"/>
        <v>0</v>
      </c>
      <c r="Q9" s="166">
        <f t="shared" si="0"/>
        <v>0</v>
      </c>
      <c r="R9" s="162">
        <f t="shared" si="0"/>
        <v>0</v>
      </c>
      <c r="S9" s="163">
        <f t="shared" si="0"/>
        <v>0</v>
      </c>
      <c r="T9" s="163">
        <f t="shared" si="0"/>
        <v>0</v>
      </c>
      <c r="U9" s="163">
        <f t="shared" si="0"/>
        <v>0</v>
      </c>
      <c r="V9" s="166">
        <f t="shared" si="0"/>
        <v>0</v>
      </c>
    </row>
    <row r="10" spans="1:22" x14ac:dyDescent="0.3">
      <c r="A10" s="24" t="s">
        <v>33</v>
      </c>
      <c r="B10" s="194"/>
      <c r="C10" s="18"/>
      <c r="D10" s="194"/>
      <c r="E10" s="18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x14ac:dyDescent="0.3">
      <c r="A11" s="24" t="s">
        <v>31</v>
      </c>
      <c r="B11" s="194"/>
      <c r="C11" s="18"/>
      <c r="D11" s="194"/>
      <c r="E11" s="18"/>
      <c r="F11" s="21">
        <f>SUM(F2:F10)</f>
        <v>0</v>
      </c>
      <c r="G11" s="21">
        <f t="shared" ref="G11:V11" si="1">SUM(G3:G10)</f>
        <v>0</v>
      </c>
      <c r="H11" s="251">
        <f t="shared" si="1"/>
        <v>0</v>
      </c>
      <c r="I11" s="21">
        <f t="shared" si="1"/>
        <v>0</v>
      </c>
      <c r="J11" s="21">
        <f t="shared" si="1"/>
        <v>0</v>
      </c>
      <c r="K11" s="21">
        <f t="shared" si="1"/>
        <v>0</v>
      </c>
      <c r="L11" s="26">
        <f t="shared" si="1"/>
        <v>0</v>
      </c>
      <c r="M11" s="251">
        <f t="shared" si="1"/>
        <v>0</v>
      </c>
      <c r="N11" s="21">
        <f t="shared" si="1"/>
        <v>0</v>
      </c>
      <c r="O11" s="21">
        <f t="shared" si="1"/>
        <v>0</v>
      </c>
      <c r="P11" s="21">
        <f t="shared" si="1"/>
        <v>0</v>
      </c>
      <c r="Q11" s="26">
        <f t="shared" si="1"/>
        <v>0</v>
      </c>
      <c r="R11" s="251">
        <f t="shared" si="1"/>
        <v>0</v>
      </c>
      <c r="S11" s="21">
        <f t="shared" si="1"/>
        <v>0</v>
      </c>
      <c r="T11" s="21">
        <f t="shared" si="1"/>
        <v>0</v>
      </c>
      <c r="U11" s="21">
        <f t="shared" si="1"/>
        <v>0</v>
      </c>
      <c r="V11" s="26">
        <f t="shared" si="1"/>
        <v>0</v>
      </c>
    </row>
    <row r="12" spans="1:22" ht="16.2" thickBot="1" x14ac:dyDescent="0.35">
      <c r="A12" s="526" t="s">
        <v>178</v>
      </c>
      <c r="B12" s="222"/>
      <c r="C12" s="140"/>
      <c r="D12" s="222"/>
      <c r="E12" s="140"/>
      <c r="F12" s="142">
        <v>-5000</v>
      </c>
      <c r="G12" s="142">
        <v>-15000</v>
      </c>
      <c r="H12" s="341">
        <v>-11000</v>
      </c>
      <c r="I12" s="141">
        <v>-10000</v>
      </c>
      <c r="J12" s="141">
        <v>-10000</v>
      </c>
      <c r="K12" s="141">
        <v>-10000</v>
      </c>
      <c r="L12" s="335">
        <v>-10000</v>
      </c>
      <c r="M12" s="341">
        <v>0</v>
      </c>
      <c r="N12" s="141">
        <v>0</v>
      </c>
      <c r="O12" s="141">
        <v>0</v>
      </c>
      <c r="P12" s="141">
        <v>0</v>
      </c>
      <c r="Q12" s="335">
        <v>0</v>
      </c>
      <c r="R12" s="341">
        <v>0</v>
      </c>
      <c r="S12" s="141">
        <v>0</v>
      </c>
      <c r="T12" s="142">
        <v>0</v>
      </c>
      <c r="U12" s="141">
        <v>0</v>
      </c>
      <c r="V12" s="170">
        <v>0</v>
      </c>
    </row>
    <row r="13" spans="1:22" s="20" customFormat="1" ht="16.8" thickTop="1" thickBot="1" x14ac:dyDescent="0.35">
      <c r="A13" s="78" t="s">
        <v>30</v>
      </c>
      <c r="B13" s="211"/>
      <c r="C13" s="70"/>
      <c r="D13" s="277"/>
      <c r="E13" s="70"/>
      <c r="F13" s="94">
        <f>F12</f>
        <v>-5000</v>
      </c>
      <c r="G13" s="94">
        <f t="shared" ref="G13:V13" si="2">G12</f>
        <v>-15000</v>
      </c>
      <c r="H13" s="94">
        <f t="shared" si="2"/>
        <v>-11000</v>
      </c>
      <c r="I13" s="94">
        <f t="shared" si="2"/>
        <v>-10000</v>
      </c>
      <c r="J13" s="94">
        <f t="shared" si="2"/>
        <v>-10000</v>
      </c>
      <c r="K13" s="94">
        <f t="shared" si="2"/>
        <v>-10000</v>
      </c>
      <c r="L13" s="94">
        <f t="shared" si="2"/>
        <v>-10000</v>
      </c>
      <c r="M13" s="94">
        <f t="shared" si="2"/>
        <v>0</v>
      </c>
      <c r="N13" s="94">
        <f t="shared" si="2"/>
        <v>0</v>
      </c>
      <c r="O13" s="94">
        <f t="shared" si="2"/>
        <v>0</v>
      </c>
      <c r="P13" s="94">
        <f t="shared" si="2"/>
        <v>0</v>
      </c>
      <c r="Q13" s="94">
        <f t="shared" si="2"/>
        <v>0</v>
      </c>
      <c r="R13" s="94">
        <f t="shared" si="2"/>
        <v>0</v>
      </c>
      <c r="S13" s="94">
        <f t="shared" si="2"/>
        <v>0</v>
      </c>
      <c r="T13" s="94">
        <f t="shared" si="2"/>
        <v>0</v>
      </c>
      <c r="U13" s="94">
        <f t="shared" si="2"/>
        <v>0</v>
      </c>
      <c r="V13" s="94">
        <f t="shared" si="2"/>
        <v>0</v>
      </c>
    </row>
    <row r="14" spans="1:22" ht="16.2" thickTop="1" x14ac:dyDescent="0.3">
      <c r="A14" s="374"/>
      <c r="B14" s="221"/>
      <c r="C14" s="74"/>
      <c r="D14" s="221"/>
      <c r="E14" s="74"/>
      <c r="F14" s="108"/>
      <c r="G14" s="108"/>
      <c r="H14" s="518"/>
      <c r="I14" s="128"/>
      <c r="J14" s="128"/>
      <c r="K14" s="75"/>
      <c r="L14" s="481"/>
      <c r="M14" s="430"/>
      <c r="N14" s="128"/>
      <c r="O14" s="128"/>
      <c r="P14" s="128"/>
      <c r="Q14" s="481"/>
      <c r="R14" s="430"/>
      <c r="S14" s="128"/>
      <c r="T14" s="108"/>
      <c r="U14" s="75"/>
      <c r="V14" s="212"/>
    </row>
    <row r="15" spans="1:22" s="20" customFormat="1" ht="16.2" thickBot="1" x14ac:dyDescent="0.35">
      <c r="A15" s="582" t="s">
        <v>135</v>
      </c>
      <c r="B15" s="592"/>
      <c r="C15" s="169"/>
      <c r="D15" s="593"/>
      <c r="E15" s="186">
        <v>9016</v>
      </c>
      <c r="F15" s="186">
        <f t="shared" ref="F15:V15" si="3">SUM(E15+F9-F12)</f>
        <v>14016</v>
      </c>
      <c r="G15" s="186">
        <f t="shared" si="3"/>
        <v>29016</v>
      </c>
      <c r="H15" s="495">
        <f t="shared" si="3"/>
        <v>16</v>
      </c>
      <c r="I15" s="186">
        <f t="shared" si="3"/>
        <v>10016</v>
      </c>
      <c r="J15" s="186">
        <f t="shared" si="3"/>
        <v>20016</v>
      </c>
      <c r="K15" s="186">
        <f t="shared" si="3"/>
        <v>16</v>
      </c>
      <c r="L15" s="496">
        <f t="shared" si="3"/>
        <v>10016</v>
      </c>
      <c r="M15" s="495">
        <f t="shared" si="3"/>
        <v>10016</v>
      </c>
      <c r="N15" s="186">
        <f t="shared" si="3"/>
        <v>10016</v>
      </c>
      <c r="O15" s="186">
        <f t="shared" si="3"/>
        <v>10016</v>
      </c>
      <c r="P15" s="186">
        <f t="shared" si="3"/>
        <v>10016</v>
      </c>
      <c r="Q15" s="496">
        <f t="shared" si="3"/>
        <v>10016</v>
      </c>
      <c r="R15" s="495">
        <f t="shared" si="3"/>
        <v>10016</v>
      </c>
      <c r="S15" s="186">
        <f t="shared" si="3"/>
        <v>10016</v>
      </c>
      <c r="T15" s="186">
        <f t="shared" si="3"/>
        <v>10016</v>
      </c>
      <c r="U15" s="186">
        <f t="shared" si="3"/>
        <v>10016</v>
      </c>
      <c r="V15" s="496">
        <f t="shared" si="3"/>
        <v>10016</v>
      </c>
    </row>
    <row r="16" spans="1:22" s="20" customFormat="1" ht="16.8" thickTop="1" thickBot="1" x14ac:dyDescent="0.35">
      <c r="A16" s="90"/>
      <c r="B16" s="583"/>
      <c r="C16" s="75"/>
      <c r="D16" s="584"/>
      <c r="E16" s="108"/>
      <c r="F16" s="108"/>
      <c r="G16" s="108"/>
      <c r="H16" s="587"/>
      <c r="J16" s="108"/>
      <c r="L16" s="212"/>
      <c r="M16" s="587"/>
      <c r="N16" s="108"/>
      <c r="O16" s="108"/>
      <c r="P16" s="108"/>
      <c r="Q16" s="461"/>
      <c r="R16" s="587"/>
      <c r="S16" s="108"/>
      <c r="T16" s="108"/>
      <c r="U16" s="108"/>
      <c r="V16" s="212"/>
    </row>
    <row r="17" spans="1:22" s="217" customFormat="1" ht="16.8" thickTop="1" thickBot="1" x14ac:dyDescent="0.35">
      <c r="A17" s="214" t="s">
        <v>260</v>
      </c>
      <c r="B17" s="215"/>
      <c r="C17" s="216"/>
      <c r="D17" s="215"/>
      <c r="E17" s="70">
        <f t="shared" ref="E17:V17" si="4">SUM(E15:E15)</f>
        <v>9016</v>
      </c>
      <c r="F17" s="94">
        <f t="shared" si="4"/>
        <v>14016</v>
      </c>
      <c r="G17" s="94">
        <f t="shared" si="4"/>
        <v>29016</v>
      </c>
      <c r="H17" s="82">
        <f t="shared" si="4"/>
        <v>16</v>
      </c>
      <c r="I17" s="72">
        <f t="shared" si="4"/>
        <v>10016</v>
      </c>
      <c r="J17" s="71">
        <f t="shared" si="4"/>
        <v>20016</v>
      </c>
      <c r="K17" s="129">
        <f t="shared" si="4"/>
        <v>16</v>
      </c>
      <c r="L17" s="129">
        <f t="shared" si="4"/>
        <v>10016</v>
      </c>
      <c r="M17" s="82">
        <f t="shared" si="4"/>
        <v>10016</v>
      </c>
      <c r="N17" s="70">
        <f t="shared" si="4"/>
        <v>10016</v>
      </c>
      <c r="O17" s="70">
        <f t="shared" si="4"/>
        <v>10016</v>
      </c>
      <c r="P17" s="70">
        <f t="shared" si="4"/>
        <v>10016</v>
      </c>
      <c r="Q17" s="71">
        <f t="shared" si="4"/>
        <v>10016</v>
      </c>
      <c r="R17" s="82">
        <f t="shared" si="4"/>
        <v>10016</v>
      </c>
      <c r="S17" s="70">
        <f t="shared" si="4"/>
        <v>10016</v>
      </c>
      <c r="T17" s="94">
        <f t="shared" si="4"/>
        <v>10016</v>
      </c>
      <c r="U17" s="70">
        <f t="shared" si="4"/>
        <v>10016</v>
      </c>
      <c r="V17" s="129">
        <f t="shared" si="4"/>
        <v>10016</v>
      </c>
    </row>
    <row r="18" spans="1:22" ht="16.2" thickTop="1" x14ac:dyDescent="0.3">
      <c r="A18" s="2"/>
      <c r="B18" s="218"/>
    </row>
    <row r="19" spans="1:22" x14ac:dyDescent="0.3">
      <c r="A19" s="2"/>
      <c r="B19" s="218"/>
    </row>
    <row r="20" spans="1:22" x14ac:dyDescent="0.3">
      <c r="A20" s="2"/>
      <c r="B20" s="218"/>
      <c r="G20" s="19" t="s">
        <v>179</v>
      </c>
    </row>
    <row r="21" spans="1:22" x14ac:dyDescent="0.3">
      <c r="A21" s="2"/>
      <c r="B21" s="218"/>
      <c r="G21" s="19" t="s">
        <v>180</v>
      </c>
    </row>
    <row r="22" spans="1:22" x14ac:dyDescent="0.3">
      <c r="A22" s="2"/>
      <c r="B22" s="218"/>
    </row>
    <row r="23" spans="1:22" x14ac:dyDescent="0.3">
      <c r="A23" s="2"/>
      <c r="B23" s="218"/>
    </row>
    <row r="24" spans="1:22" x14ac:dyDescent="0.3">
      <c r="A24" s="2"/>
      <c r="B24" s="218"/>
    </row>
    <row r="25" spans="1:22" x14ac:dyDescent="0.3">
      <c r="A25" s="2"/>
      <c r="B25" s="218"/>
    </row>
    <row r="26" spans="1:22" x14ac:dyDescent="0.3">
      <c r="A26" s="2"/>
      <c r="B26" s="218"/>
    </row>
    <row r="27" spans="1:22" x14ac:dyDescent="0.3">
      <c r="A27" s="2"/>
      <c r="B27" s="218"/>
    </row>
    <row r="28" spans="1:22" x14ac:dyDescent="0.3">
      <c r="A28" s="2"/>
      <c r="B28" s="218"/>
    </row>
    <row r="29" spans="1:22" x14ac:dyDescent="0.3">
      <c r="A29" s="2"/>
      <c r="B29" s="218"/>
    </row>
  </sheetData>
  <printOptions horizontalCentered="1"/>
  <pageMargins left="0" right="0" top="0.5" bottom="0" header="0" footer="0"/>
  <pageSetup paperSize="5" scale="52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3AFEA-FD49-422E-905B-72EC46CB294A}">
  <sheetPr>
    <pageSetUpPr fitToPage="1"/>
  </sheetPr>
  <dimension ref="A1:K47"/>
  <sheetViews>
    <sheetView workbookViewId="0">
      <selection activeCell="L19" sqref="L19"/>
    </sheetView>
  </sheetViews>
  <sheetFormatPr defaultColWidth="9.109375" defaultRowHeight="22.5" customHeight="1" x14ac:dyDescent="0.25"/>
  <cols>
    <col min="1" max="1" width="18.44140625" style="689" customWidth="1"/>
    <col min="2" max="2" width="12.33203125" style="689" customWidth="1"/>
    <col min="3" max="3" width="13.44140625" style="689" customWidth="1"/>
    <col min="4" max="4" width="14.6640625" style="689" customWidth="1"/>
    <col min="5" max="5" width="16.6640625" style="689" customWidth="1"/>
    <col min="6" max="6" width="8.33203125" style="689" customWidth="1"/>
    <col min="7" max="7" width="60.44140625" style="689" customWidth="1"/>
    <col min="8" max="8" width="12.6640625" style="689" customWidth="1"/>
    <col min="9" max="9" width="9.33203125" style="689" customWidth="1"/>
    <col min="10" max="10" width="9.44140625" style="689" customWidth="1"/>
    <col min="11" max="16384" width="9.109375" style="689"/>
  </cols>
  <sheetData>
    <row r="1" spans="1:10" ht="15.75" customHeight="1" thickTop="1" x14ac:dyDescent="0.3">
      <c r="A1" s="894" t="s">
        <v>282</v>
      </c>
      <c r="B1" s="895"/>
      <c r="C1" s="895"/>
      <c r="D1" s="895"/>
      <c r="E1" s="895"/>
      <c r="F1" s="895"/>
      <c r="G1" s="896"/>
    </row>
    <row r="2" spans="1:10" ht="15" customHeight="1" x14ac:dyDescent="0.3">
      <c r="A2" s="897" t="s">
        <v>283</v>
      </c>
      <c r="B2" s="898"/>
      <c r="C2" s="898"/>
      <c r="D2" s="898"/>
      <c r="E2" s="898"/>
      <c r="F2" s="898"/>
      <c r="G2" s="899"/>
    </row>
    <row r="3" spans="1:10" ht="15.75" customHeight="1" thickBot="1" x14ac:dyDescent="0.35">
      <c r="A3" s="900" t="s">
        <v>284</v>
      </c>
      <c r="B3" s="901"/>
      <c r="C3" s="901"/>
      <c r="D3" s="901"/>
      <c r="E3" s="901"/>
      <c r="F3" s="901"/>
      <c r="G3" s="902"/>
    </row>
    <row r="4" spans="1:10" ht="45" customHeight="1" thickTop="1" thickBot="1" x14ac:dyDescent="0.3">
      <c r="A4" s="903" t="s">
        <v>285</v>
      </c>
      <c r="B4" s="904"/>
      <c r="C4" s="904"/>
      <c r="D4" s="904"/>
      <c r="E4" s="904"/>
      <c r="F4" s="904"/>
      <c r="G4" s="905"/>
    </row>
    <row r="5" spans="1:10" ht="63.6" thickTop="1" thickBot="1" x14ac:dyDescent="0.3">
      <c r="A5" s="690" t="s">
        <v>286</v>
      </c>
      <c r="B5" s="691" t="s">
        <v>287</v>
      </c>
      <c r="C5" s="691" t="s">
        <v>288</v>
      </c>
      <c r="D5" s="691" t="s">
        <v>289</v>
      </c>
      <c r="E5" s="691" t="s">
        <v>290</v>
      </c>
      <c r="F5" s="691" t="s">
        <v>291</v>
      </c>
      <c r="G5" s="692" t="s">
        <v>292</v>
      </c>
    </row>
    <row r="6" spans="1:10" ht="30" x14ac:dyDescent="0.25">
      <c r="A6" s="693" t="s">
        <v>293</v>
      </c>
      <c r="B6" s="694">
        <v>120000</v>
      </c>
      <c r="C6" s="694">
        <v>10000</v>
      </c>
      <c r="D6" s="694">
        <v>2000</v>
      </c>
      <c r="E6" s="694">
        <v>2000</v>
      </c>
      <c r="F6" s="695">
        <v>2.5499999999999998</v>
      </c>
      <c r="G6" s="696" t="s">
        <v>294</v>
      </c>
    </row>
    <row r="7" spans="1:10" ht="15" customHeight="1" thickBot="1" x14ac:dyDescent="0.3">
      <c r="A7" s="697"/>
      <c r="B7" s="698"/>
      <c r="C7" s="698"/>
      <c r="D7" s="698"/>
      <c r="E7" s="698"/>
      <c r="F7" s="699"/>
      <c r="G7" s="700" t="s">
        <v>295</v>
      </c>
    </row>
    <row r="8" spans="1:10" ht="30" x14ac:dyDescent="0.25">
      <c r="A8" s="693" t="s">
        <v>296</v>
      </c>
      <c r="B8" s="694">
        <v>120000</v>
      </c>
      <c r="C8" s="694">
        <v>10000</v>
      </c>
      <c r="D8" s="694">
        <v>2000</v>
      </c>
      <c r="E8" s="694">
        <v>2000</v>
      </c>
      <c r="F8" s="695">
        <v>2.6</v>
      </c>
      <c r="G8" s="696" t="s">
        <v>297</v>
      </c>
    </row>
    <row r="9" spans="1:10" ht="15" customHeight="1" x14ac:dyDescent="0.25">
      <c r="A9" s="701"/>
      <c r="B9" s="698"/>
      <c r="C9" s="698"/>
      <c r="D9" s="698"/>
      <c r="E9" s="698"/>
      <c r="F9" s="699"/>
      <c r="G9" s="702" t="s">
        <v>298</v>
      </c>
    </row>
    <row r="10" spans="1:10" ht="15" customHeight="1" x14ac:dyDescent="0.25">
      <c r="A10" s="701"/>
      <c r="B10" s="698"/>
      <c r="C10" s="698"/>
      <c r="D10" s="698"/>
      <c r="E10" s="698"/>
      <c r="F10" s="699"/>
      <c r="G10" s="702" t="s">
        <v>299</v>
      </c>
    </row>
    <row r="11" spans="1:10" ht="15" customHeight="1" x14ac:dyDescent="0.25">
      <c r="A11" s="701"/>
      <c r="B11" s="698"/>
      <c r="C11" s="698"/>
      <c r="D11" s="698"/>
      <c r="E11" s="698"/>
      <c r="F11" s="699"/>
      <c r="G11" s="702" t="s">
        <v>300</v>
      </c>
    </row>
    <row r="12" spans="1:10" ht="15" customHeight="1" thickBot="1" x14ac:dyDescent="0.3">
      <c r="A12" s="701"/>
      <c r="B12" s="698"/>
      <c r="C12" s="698"/>
      <c r="D12" s="698"/>
      <c r="E12" s="698"/>
      <c r="F12" s="699"/>
      <c r="G12" s="702" t="s">
        <v>301</v>
      </c>
    </row>
    <row r="13" spans="1:10" ht="30" x14ac:dyDescent="0.25">
      <c r="A13" s="693" t="s">
        <v>302</v>
      </c>
      <c r="B13" s="694">
        <v>125000</v>
      </c>
      <c r="C13" s="694">
        <v>12000</v>
      </c>
      <c r="D13" s="694">
        <v>2500</v>
      </c>
      <c r="E13" s="694">
        <v>2000</v>
      </c>
      <c r="F13" s="703">
        <v>3.4</v>
      </c>
      <c r="G13" s="696" t="s">
        <v>303</v>
      </c>
    </row>
    <row r="14" spans="1:10" ht="15" customHeight="1" thickBot="1" x14ac:dyDescent="0.3">
      <c r="A14" s="701"/>
      <c r="B14" s="698"/>
      <c r="C14" s="698"/>
      <c r="D14" s="698"/>
      <c r="E14" s="698"/>
      <c r="F14" s="704"/>
      <c r="G14" s="702" t="s">
        <v>304</v>
      </c>
    </row>
    <row r="15" spans="1:10" ht="30.6" thickBot="1" x14ac:dyDescent="0.3">
      <c r="A15" s="705" t="s">
        <v>305</v>
      </c>
      <c r="B15" s="706">
        <v>125000</v>
      </c>
      <c r="C15" s="706">
        <v>12000</v>
      </c>
      <c r="D15" s="706">
        <v>2500</v>
      </c>
      <c r="E15" s="706">
        <v>2000</v>
      </c>
      <c r="F15" s="707">
        <v>3.35</v>
      </c>
      <c r="G15" s="708" t="s">
        <v>306</v>
      </c>
      <c r="J15" s="709"/>
    </row>
    <row r="16" spans="1:10" ht="30" customHeight="1" x14ac:dyDescent="0.25">
      <c r="A16" s="693" t="s">
        <v>307</v>
      </c>
      <c r="B16" s="694">
        <v>125000</v>
      </c>
      <c r="C16" s="710">
        <v>12000</v>
      </c>
      <c r="D16" s="694">
        <v>2500</v>
      </c>
      <c r="E16" s="694">
        <v>2000</v>
      </c>
      <c r="F16" s="695">
        <v>2</v>
      </c>
      <c r="G16" s="711" t="s">
        <v>308</v>
      </c>
      <c r="J16" s="709"/>
    </row>
    <row r="17" spans="1:11" ht="15" customHeight="1" x14ac:dyDescent="0.3">
      <c r="A17" s="701"/>
      <c r="B17" s="698"/>
      <c r="C17" s="712"/>
      <c r="D17" s="698"/>
      <c r="E17" s="698"/>
      <c r="F17" s="699"/>
      <c r="G17" s="713" t="s">
        <v>309</v>
      </c>
    </row>
    <row r="18" spans="1:11" ht="15" customHeight="1" thickBot="1" x14ac:dyDescent="0.35">
      <c r="A18" s="701"/>
      <c r="B18" s="698"/>
      <c r="C18" s="712"/>
      <c r="D18" s="698"/>
      <c r="E18" s="698"/>
      <c r="F18" s="699"/>
      <c r="G18" s="713" t="s">
        <v>310</v>
      </c>
    </row>
    <row r="19" spans="1:11" s="715" customFormat="1" ht="30" customHeight="1" x14ac:dyDescent="0.3">
      <c r="A19" s="693" t="s">
        <v>311</v>
      </c>
      <c r="B19" s="694">
        <v>130000</v>
      </c>
      <c r="C19" s="714">
        <v>12000</v>
      </c>
      <c r="D19" s="694">
        <v>2500</v>
      </c>
      <c r="E19" s="694">
        <v>2000</v>
      </c>
      <c r="F19" s="695">
        <v>3.4</v>
      </c>
      <c r="G19" s="696" t="s">
        <v>312</v>
      </c>
    </row>
    <row r="20" spans="1:11" s="715" customFormat="1" ht="15" customHeight="1" thickBot="1" x14ac:dyDescent="0.35">
      <c r="A20" s="701"/>
      <c r="B20" s="698"/>
      <c r="C20" s="716"/>
      <c r="D20" s="698"/>
      <c r="E20" s="698"/>
      <c r="F20" s="717"/>
      <c r="G20" s="702" t="s">
        <v>313</v>
      </c>
    </row>
    <row r="21" spans="1:11" s="715" customFormat="1" ht="15" customHeight="1" x14ac:dyDescent="0.3">
      <c r="A21" s="693" t="s">
        <v>314</v>
      </c>
      <c r="B21" s="694"/>
      <c r="C21" s="718"/>
      <c r="D21" s="694"/>
      <c r="E21" s="694"/>
      <c r="F21" s="695"/>
      <c r="G21" s="719"/>
    </row>
    <row r="22" spans="1:11" s="715" customFormat="1" ht="15" customHeight="1" x14ac:dyDescent="0.3">
      <c r="A22" s="720" t="s">
        <v>315</v>
      </c>
      <c r="B22" s="698">
        <v>130000</v>
      </c>
      <c r="C22" s="721">
        <v>12000</v>
      </c>
      <c r="D22" s="698">
        <v>2500</v>
      </c>
      <c r="E22" s="698">
        <v>2000</v>
      </c>
      <c r="F22" s="699">
        <v>3.35</v>
      </c>
      <c r="G22" s="702" t="s">
        <v>316</v>
      </c>
    </row>
    <row r="23" spans="1:11" s="715" customFormat="1" ht="15" customHeight="1" x14ac:dyDescent="0.3">
      <c r="A23" s="720"/>
      <c r="B23" s="698"/>
      <c r="C23" s="722"/>
      <c r="D23" s="698"/>
      <c r="E23" s="698"/>
      <c r="F23" s="699"/>
      <c r="G23" s="723" t="s">
        <v>317</v>
      </c>
    </row>
    <row r="24" spans="1:11" s="715" customFormat="1" ht="18" customHeight="1" thickBot="1" x14ac:dyDescent="0.35">
      <c r="A24" s="724"/>
      <c r="B24" s="725"/>
      <c r="C24" s="726"/>
      <c r="D24" s="725"/>
      <c r="E24" s="725"/>
      <c r="F24" s="727"/>
      <c r="G24" s="723" t="s">
        <v>318</v>
      </c>
    </row>
    <row r="25" spans="1:11" ht="31.8" thickBot="1" x14ac:dyDescent="0.35">
      <c r="A25" s="728"/>
      <c r="B25" s="906" t="s">
        <v>319</v>
      </c>
      <c r="C25" s="907"/>
      <c r="D25" s="907"/>
      <c r="E25" s="907"/>
      <c r="F25" s="908"/>
      <c r="G25" s="729" t="s">
        <v>320</v>
      </c>
      <c r="K25" s="730"/>
    </row>
    <row r="26" spans="1:11" ht="15.6" thickTop="1" x14ac:dyDescent="0.25"/>
    <row r="27" spans="1:11" ht="15" x14ac:dyDescent="0.25"/>
    <row r="28" spans="1:11" ht="15" x14ac:dyDescent="0.25"/>
    <row r="29" spans="1:11" ht="15" x14ac:dyDescent="0.25"/>
    <row r="30" spans="1:11" ht="15" x14ac:dyDescent="0.25">
      <c r="G30" s="730"/>
    </row>
    <row r="31" spans="1:11" ht="15" x14ac:dyDescent="0.25"/>
    <row r="32" spans="1:11" ht="15" x14ac:dyDescent="0.25"/>
    <row r="33" s="689" customFormat="1" ht="15" x14ac:dyDescent="0.25"/>
    <row r="34" s="689" customFormat="1" ht="15" x14ac:dyDescent="0.25"/>
    <row r="35" s="689" customFormat="1" ht="15" x14ac:dyDescent="0.25"/>
    <row r="36" s="689" customFormat="1" ht="15" x14ac:dyDescent="0.25"/>
    <row r="37" s="689" customFormat="1" ht="15" x14ac:dyDescent="0.25"/>
    <row r="38" s="689" customFormat="1" ht="15" x14ac:dyDescent="0.25"/>
    <row r="39" s="689" customFormat="1" ht="15" x14ac:dyDescent="0.25"/>
    <row r="40" s="689" customFormat="1" ht="15" x14ac:dyDescent="0.25"/>
    <row r="41" s="689" customFormat="1" ht="15" x14ac:dyDescent="0.25"/>
    <row r="42" s="689" customFormat="1" ht="15" x14ac:dyDescent="0.25"/>
    <row r="43" s="689" customFormat="1" ht="15" x14ac:dyDescent="0.25"/>
    <row r="44" s="689" customFormat="1" ht="15" x14ac:dyDescent="0.25"/>
    <row r="45" s="689" customFormat="1" ht="15" x14ac:dyDescent="0.25"/>
    <row r="46" s="689" customFormat="1" ht="15" x14ac:dyDescent="0.25"/>
    <row r="47" s="689" customFormat="1" ht="15" x14ac:dyDescent="0.25"/>
  </sheetData>
  <mergeCells count="5">
    <mergeCell ref="A1:G1"/>
    <mergeCell ref="A2:G2"/>
    <mergeCell ref="A3:G3"/>
    <mergeCell ref="A4:G4"/>
    <mergeCell ref="B25:F25"/>
  </mergeCells>
  <printOptions horizontalCentered="1"/>
  <pageMargins left="0" right="0" top="0.5" bottom="0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FY25 Admin</vt:lpstr>
      <vt:lpstr>FY25 Library</vt:lpstr>
      <vt:lpstr>FY25 Police</vt:lpstr>
      <vt:lpstr>FY26 Fire</vt:lpstr>
      <vt:lpstr>FY26 Fire Safety</vt:lpstr>
      <vt:lpstr>FY26 Hwy Equipment</vt:lpstr>
      <vt:lpstr>FY26 Bridge &amp; Culvert</vt:lpstr>
      <vt:lpstr>FY26 Guardrail</vt:lpstr>
      <vt:lpstr>Highway Gravel Plan</vt:lpstr>
      <vt:lpstr>Highway Paving Plan</vt:lpstr>
      <vt:lpstr>FY25 Gen Summery</vt:lpstr>
      <vt:lpstr>FY25 New Sidewalks</vt:lpstr>
      <vt:lpstr>26 New Transport Infrastructure</vt:lpstr>
      <vt:lpstr>FY25 Town Center</vt:lpstr>
      <vt:lpstr>15 year interest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Josh Arneson</cp:lastModifiedBy>
  <cp:lastPrinted>2024-03-27T17:09:09Z</cp:lastPrinted>
  <dcterms:created xsi:type="dcterms:W3CDTF">2022-01-24T14:21:54Z</dcterms:created>
  <dcterms:modified xsi:type="dcterms:W3CDTF">2025-01-08T02:04:59Z</dcterms:modified>
</cp:coreProperties>
</file>